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" ContentType="application/binar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bookViews>
    <workbookView/>
  </bookViews>
  <sheets>
    <sheet state="visible" name="Main 7-2026" sheetId="1" r:id="rId4"/>
    <sheet state="visible" name="Main 8-2022" sheetId="2" r:id="rId5"/>
    <sheet name="Daily 8-2024" sheetId="3" r:id="rId7"/>
    <sheet name="Daily 1-2022" sheetId="4" r:id="rId8"/>
  </sheets>
  <calcPr calcId="171027"/>
  <extLst>
    <ext uri="GoogleSheetsCustomDataVersion2">
      <go:sheetsCustomData xmlns:go="http://customooxmlschemas.google.com/" r:id="rId6" roundtripDataChecksum="FL+//nCpgEcig3bI2te7JqUZMev1K49zdfr+9Q21GP4="/>
    </ext>
  </extLst>
</workbook>
</file>

<file path=xl/sharedStrings.xml><?xml version="1.0" encoding="utf-8"?>
<sst xmlns="http://schemas.openxmlformats.org/spreadsheetml/2006/main">
  <si>
    <t>28th July 2026</t>
  </si>
  <si>
    <t xml:space="preserve">Partial inheritance </t>
  </si>
  <si>
    <t xml:space="preserve">06-12 2026 rent + Bilal </t>
  </si>
  <si>
    <t>5.8. 40</t>
  </si>
  <si>
    <t xml:space="preserve">Return loan </t>
  </si>
  <si>
    <t>10 wifey. . 30</t>
  </si>
  <si>
    <t xml:space="preserve">Medical bill Received </t>
  </si>
  <si>
    <t>5 phone. 25</t>
  </si>
  <si>
    <t>7.3. SweetyH 17.7</t>
  </si>
  <si>
    <t>3. cb 14.7</t>
  </si>
  <si>
    <t xml:space="preserve">Return Loan Ibrahim </t>
  </si>
  <si>
    <t>1 mms. 13.7</t>
  </si>
  <si>
    <t>.2. Wifey. 13.5</t>
  </si>
  <si>
    <t>Return Loan In-Laws</t>
  </si>
  <si>
    <t>5 return mum. 8.5</t>
  </si>
  <si>
    <t>1.5 use. 7</t>
  </si>
  <si>
    <t>4.5 cupboard. 2.5</t>
  </si>
  <si>
    <t xml:space="preserve">Wifey </t>
  </si>
  <si>
    <t>1 use. 1.5</t>
  </si>
  <si>
    <t>11.8. 10 U htun</t>
  </si>
  <si>
    <t>Use</t>
  </si>
  <si>
    <t>2.5. Wifey. 9</t>
  </si>
  <si>
    <t>1. Wifey. 8</t>
  </si>
  <si>
    <t>1.5. Use. 6.5</t>
  </si>
  <si>
    <t>3. Fb. 3.5</t>
  </si>
  <si>
    <t>2 use. 1.5</t>
  </si>
  <si>
    <t>1.5 use. --</t>
  </si>
  <si>
    <t>21.8. 60 Mahar N</t>
  </si>
  <si>
    <t>13. Wifey. 47</t>
  </si>
  <si>
    <t>2 use. 45</t>
  </si>
  <si>
    <t>3 fb. 42</t>
  </si>
  <si>
    <t>3 use. 39</t>
  </si>
  <si>
    <t>2 loan wifey. 37</t>
  </si>
  <si>
    <t>2 laptop. 35</t>
  </si>
  <si>
    <t>5 fridge. 30</t>
  </si>
  <si>
    <t xml:space="preserve"> 0+8. 38. 25.8.</t>
  </si>
  <si>
    <t>1.5 wifey</t>
  </si>
  <si>
    <t>1.5 use. 35</t>
  </si>
  <si>
    <t>6 earring. 29</t>
  </si>
  <si>
    <t>3 fb. 26</t>
  </si>
  <si>
    <t>0+ 1. 27. 26.8. Wifey return loan</t>
  </si>
  <si>
    <t>1. Fb. 26</t>
  </si>
  <si>
    <t>1 wifey. 25</t>
  </si>
  <si>
    <t>2 ring. 23</t>
  </si>
  <si>
    <t>2 fb. 21</t>
  </si>
  <si>
    <t>1 use. 20</t>
  </si>
  <si>
    <t>3 fb. 17</t>
  </si>
  <si>
    <t>2 use. 15</t>
  </si>
  <si>
    <t>1 wifey use 14</t>
  </si>
  <si>
    <t>1 use. 13</t>
  </si>
  <si>
    <t>3 use 10</t>
  </si>
  <si>
    <t>5 use 5</t>
  </si>
  <si>
    <t>5 use+fb -</t>
  </si>
  <si>
    <t>0+4 4 7.9 C2A 201</t>
  </si>
  <si>
    <t>3 FB 1</t>
  </si>
  <si>
    <t>1 wifey -</t>
  </si>
  <si>
    <t>0+ 60 60 7.9 1001 Mahar Nawarat</t>
  </si>
  <si>
    <t>5 wifey m 55</t>
  </si>
  <si>
    <t>24 wifey 31</t>
  </si>
  <si>
    <t>1 dk lilla 30</t>
  </si>
  <si>
    <t>4 return mum 26</t>
  </si>
  <si>
    <t>1 mum gift 25</t>
  </si>
  <si>
    <t>5 fb 20</t>
  </si>
  <si>
    <t>0+ 50 70 9.9 31 St (136.5-50=86.5)</t>
  </si>
  <si>
    <t>10 wifey 60</t>
  </si>
  <si>
    <t>5 use 55</t>
  </si>
  <si>
    <t>5 tv 50</t>
  </si>
  <si>
    <t>2 wifey use 48</t>
  </si>
  <si>
    <t>5 cupboard 43</t>
  </si>
  <si>
    <t>0+ 5 48 13.9 Weikza (10-5)</t>
  </si>
  <si>
    <t>2.5 wifey 45.5</t>
  </si>
  <si>
    <t>1.5 use 44</t>
  </si>
  <si>
    <t>1 use 43</t>
  </si>
  <si>
    <t>5 use 38</t>
  </si>
  <si>
    <t>3 use 35</t>
  </si>
  <si>
    <t>5 use 30 17.9</t>
  </si>
  <si>
    <t>5 use 25 20.9</t>
  </si>
  <si>
    <t>0+ 86 111 21.9 - 31st Street --</t>
  </si>
  <si>
    <t>17.5 Than M 93.5</t>
  </si>
  <si>
    <t>5 wifey 88.5</t>
  </si>
  <si>
    <t>12 rent 76.5</t>
  </si>
  <si>
    <t>1.5 use 75 21.9</t>
  </si>
  <si>
    <t>10 use 65 27.9</t>
  </si>
  <si>
    <t>5 use 60 1.10</t>
  </si>
  <si>
    <t>0+ 100 loan 160 2.10</t>
  </si>
  <si>
    <t>120 Benz 40 3.10</t>
  </si>
  <si>
    <t>5 use 35 5.10</t>
  </si>
  <si>
    <t>0+ 30 65 5.10 - Penthouse MTK</t>
  </si>
  <si>
    <t>11 Wifey 54</t>
  </si>
  <si>
    <t>4 return loan 50</t>
  </si>
  <si>
    <t>15 use 35 6.10</t>
  </si>
  <si>
    <t>0+ 5 Weikza 40 12.10</t>
  </si>
  <si>
    <t>5 use 35 12.10</t>
  </si>
  <si>
    <t>5 use 30 15.10</t>
  </si>
  <si>
    <t>15 use 15 18.10</t>
  </si>
  <si>
    <t>5 use 10 22.10</t>
  </si>
  <si>
    <t>5 use 5 23.10</t>
  </si>
  <si>
    <t>5 use - - 25.10</t>
  </si>
  <si>
    <t>0+ 50 50 30.10 - Penthouse</t>
  </si>
  <si>
    <t>50 return loan --</t>
  </si>
  <si>
    <t>0+ 26.7 26.7 2.11 C200 Adv</t>
  </si>
  <si>
    <t>25 S500 Adv 1.7</t>
  </si>
  <si>
    <t>1.7 use --</t>
  </si>
  <si>
    <t>0+ 20 20 3.11 H loan</t>
  </si>
  <si>
    <t>10 use 10</t>
  </si>
  <si>
    <t>4 use 6 6.11</t>
  </si>
  <si>
    <t>0+ 0.5 6.5 8.11 1102</t>
  </si>
  <si>
    <t>1.5 use 5 8.11</t>
  </si>
  <si>
    <t>3 use 2 9.11</t>
  </si>
  <si>
    <t>0+ 3.5 5.5 10.11 Fridge + Tab</t>
  </si>
  <si>
    <t>5.5 use -</t>
  </si>
  <si>
    <t>0+ 8 8 11.11 1102</t>
  </si>
  <si>
    <t>5 use 3 11.11</t>
  </si>
  <si>
    <t>3 use --- 12.11</t>
  </si>
  <si>
    <t>0+ 10 10 12.11 Penthouse MTK</t>
  </si>
  <si>
    <t>5 use 5 12.11</t>
  </si>
  <si>
    <t>0+ 240 245 C200</t>
  </si>
  <si>
    <t>220 S500 25</t>
  </si>
  <si>
    <t>15 use 10 12.11</t>
  </si>
  <si>
    <t>4 use 6 12.11</t>
  </si>
  <si>
    <t>6 use -- 13.11</t>
  </si>
  <si>
    <t>0+ 10 10 18.11 Penthouse MTK</t>
  </si>
  <si>
    <t>7 use 3</t>
  </si>
  <si>
    <t>0+ 7 10 20.11 1102</t>
  </si>
  <si>
    <t>5 use 5 20.11</t>
  </si>
  <si>
    <t>4 use 1 22.11</t>
  </si>
  <si>
    <t>1 use - 26.11</t>
  </si>
  <si>
    <t>0+ 20 20 1.3 MNC Eden 401</t>
  </si>
  <si>
    <t>10 use 10 1.3</t>
  </si>
  <si>
    <t>5 use 5 5.3</t>
  </si>
  <si>
    <t>5 use - 6.3</t>
  </si>
  <si>
    <t>0+ 10 10 8.3 S D Indust (20-10)</t>
  </si>
  <si>
    <t>4.5 Wifey 5.5</t>
  </si>
  <si>
    <t>2.5 Kayin Ma 3</t>
  </si>
  <si>
    <t>3 Use -</t>
  </si>
  <si>
    <t>0+ 20 20 11.3 MNC Eden 401</t>
  </si>
  <si>
    <t>10 KMTK Loan R 10</t>
  </si>
  <si>
    <t>3 Use 7</t>
  </si>
  <si>
    <t>0+ 15 22 14.3 1st Street</t>
  </si>
  <si>
    <t>3 Use 19 14.3</t>
  </si>
  <si>
    <t>4 Use 15 16.3</t>
  </si>
  <si>
    <t>1 Use 14 20.3</t>
  </si>
  <si>
    <t>13 Use 1 22.3</t>
  </si>
  <si>
    <t>1 Use - 23.3</t>
  </si>
  <si>
    <t>0+ 10 10 3.4 1st Street</t>
  </si>
  <si>
    <t>10 Use - 3.4</t>
  </si>
  <si>
    <t>0+ 20 20 29.4 MNT (150-20=130)</t>
  </si>
  <si>
    <t>10 Use 10 29.4</t>
  </si>
  <si>
    <t>10 Use - 30.4</t>
  </si>
  <si>
    <t>0+ 90 90 7.5 MNT (130-90=40)</t>
  </si>
  <si>
    <t>15 Use 75 7.5</t>
  </si>
  <si>
    <t>45 Use 30 7.5 (Rtn Loan In-Law)</t>
  </si>
  <si>
    <t>15 Use 15 7.5</t>
  </si>
  <si>
    <t>10 Use 5 8.5</t>
  </si>
  <si>
    <t>5 Use - 14.5</t>
  </si>
  <si>
    <t>0+ 17.5 17.5 24.5 49 St Ko N Win</t>
  </si>
  <si>
    <t>17.5 Use - 24.5</t>
  </si>
  <si>
    <t>0+ 7.5 7.5 27.5 S Dagon</t>
  </si>
  <si>
    <t>7.5 Use - 28.5</t>
  </si>
  <si>
    <t>0+ 10 10 30.6 MNT 20</t>
  </si>
  <si>
    <t>10 Use - 30.6</t>
  </si>
  <si>
    <t>0+ 10 10 11.7 Yadanar (80)</t>
  </si>
  <si>
    <t>2 U Aung M 8 11.7</t>
  </si>
  <si>
    <t>8 Use - 11.7</t>
  </si>
  <si>
    <t>0+ 20 20 20.7 MNT 1002</t>
  </si>
  <si>
    <t>10 MTK 10 Return Loan</t>
  </si>
  <si>
    <t>10 Use -</t>
  </si>
  <si>
    <t>0+ 50 50 28.7 Yadanar</t>
  </si>
  <si>
    <t>33 Su Loan 17</t>
  </si>
  <si>
    <t>17 Main -</t>
  </si>
  <si>
    <t>0+ 5 5 6.8 B 102</t>
  </si>
  <si>
    <t>5 Main -</t>
  </si>
  <si>
    <t>0+ 15 15 8.8 B 102</t>
  </si>
  <si>
    <t>15 Use -</t>
  </si>
  <si>
    <t>0+ 30 30 10.8 Yadanar</t>
  </si>
  <si>
    <t>10 Wifey 20</t>
  </si>
  <si>
    <t>20 Use -</t>
  </si>
  <si>
    <t>0+ 21 21 21.8 B 102</t>
  </si>
  <si>
    <t>21 Use -</t>
  </si>
  <si>
    <t>0+ 70 70 19.9 172 Yadanar</t>
  </si>
  <si>
    <t>27 Rent 43 19.9</t>
  </si>
  <si>
    <t>20 Wifey 23</t>
  </si>
  <si>
    <t>23 Use -</t>
  </si>
  <si>
    <t>0+ 55 55 28.9 Shukanthar</t>
  </si>
  <si>
    <t>20 Wifey Gold 35</t>
  </si>
  <si>
    <t>5 Use 30</t>
  </si>
  <si>
    <t>15 Wifey 15</t>
  </si>
  <si>
    <t>15 Use --</t>
  </si>
  <si>
    <t>0+ 8 8 15.12 Ma Hlwa Gone</t>
  </si>
  <si>
    <t>4 Wifey 4</t>
  </si>
  <si>
    <t>4 Use --</t>
  </si>
  <si>
    <t>0+ 11.5 11.5 29.12 Ma Hlwa Gone</t>
  </si>
  <si>
    <t>5 Wifey 6.5</t>
  </si>
  <si>
    <t>6.5 Use --</t>
  </si>
  <si>
    <t>0+ 50 50 30.1 Banyadala</t>
  </si>
  <si>
    <t>11.5 Wifey 38.5</t>
  </si>
  <si>
    <t>10 MIL Loan 28.5</t>
  </si>
  <si>
    <t>5 Ma Su Loan 23.5</t>
  </si>
  <si>
    <t>5 Yusha Loan 18.5</t>
  </si>
  <si>
    <t>18.5 Use --</t>
  </si>
  <si>
    <t>0+ 70 70 8.1 Myaungdaga</t>
  </si>
  <si>
    <t>25 Ma Su Loan 45</t>
  </si>
  <si>
    <t>15 MTK 30</t>
  </si>
  <si>
    <t>6 Mum Loan 24</t>
  </si>
  <si>
    <t>12 Wifey 12</t>
  </si>
  <si>
    <t>12 Use --</t>
  </si>
  <si>
    <t>0+ 120 120 5.4 Pyi Tha Yar BBM</t>
  </si>
  <si>
    <t>40 Ma Su Loan 80</t>
  </si>
  <si>
    <t>10 Mother Loan 70</t>
  </si>
  <si>
    <t>10 KyuKyu + Bilal 60</t>
  </si>
  <si>
    <t>5 Hashim Yusha 55</t>
  </si>
  <si>
    <t>27.5 Wifey 27.5</t>
  </si>
  <si>
    <t>7.5 Use 20 6.4</t>
  </si>
  <si>
    <t>5 Use 15 7.4</t>
  </si>
  <si>
    <t>5 Use 10 10.4</t>
  </si>
  <si>
    <t>5 Use 5 14.4</t>
  </si>
  <si>
    <t>5 Use - 15.4</t>
  </si>
  <si>
    <t>0+ 150 150 Banyadala 12.8</t>
  </si>
  <si>
    <t>70 Return Credit 80</t>
  </si>
  <si>
    <t>40 Wifey 40</t>
  </si>
  <si>
    <t>2.5 Thein Win 37.5</t>
  </si>
  <si>
    <t>5 dd 32.5</t>
  </si>
  <si>
    <t>5 Mum 27.5</t>
  </si>
  <si>
    <t>3.5 DK 24</t>
  </si>
  <si>
    <t>10 Use 14</t>
  </si>
  <si>
    <t>5 Use 9 13.8</t>
  </si>
  <si>
    <t>4 Use 5 18.8</t>
  </si>
  <si>
    <t>5 Use 22.8</t>
  </si>
  <si>
    <t>0+ 750 750 MTK 28.8</t>
  </si>
  <si>
    <t>700 Prado 50</t>
  </si>
  <si>
    <t>30 Rent 20</t>
  </si>
  <si>
    <t>5 Wifey 15</t>
  </si>
  <si>
    <t>10 Service 5</t>
  </si>
  <si>
    <t>5 Use -</t>
  </si>
  <si>
    <t>0+ 1200 1200 Banyadala 5.9</t>
  </si>
  <si>
    <t>200 Rose 1000</t>
  </si>
  <si>
    <t>750 MTK 250</t>
  </si>
  <si>
    <t>20 Ibrahim 230</t>
  </si>
  <si>
    <t>150 Wifey 80</t>
  </si>
  <si>
    <t>20 Wifey Return 60</t>
  </si>
  <si>
    <t>30 Use 30 6.9</t>
  </si>
  <si>
    <t>0+ 62.5 62.5 Car 28.11</t>
  </si>
  <si>
    <t>33.5 Wifey 29</t>
  </si>
  <si>
    <t>29 Main</t>
  </si>
  <si>
    <t>0+ 40 40 Shukanthar 21.2</t>
  </si>
  <si>
    <t>15 Wifey 25</t>
  </si>
  <si>
    <t>10 Loan rtn 15</t>
  </si>
  <si>
    <t>15 Main</t>
  </si>
  <si>
    <t>0+ 80 80 Pajero 9.3</t>
  </si>
  <si>
    <t>10 Wifey 70</t>
  </si>
  <si>
    <t>20 Main 50</t>
  </si>
  <si>
    <t>30 Mother 20 13.3</t>
  </si>
  <si>
    <t>5 Ma Su 15 13.3</t>
  </si>
  <si>
    <t>7.5 Wifey 7.5</t>
  </si>
  <si>
    <t>7.5 Main -</t>
  </si>
  <si>
    <t>0+ 25 25 49 Street</t>
  </si>
  <si>
    <t>0+ 55 80 Pajero</t>
  </si>
  <si>
    <t>5 Use 75</t>
  </si>
  <si>
    <t>35 Rent 40</t>
  </si>
  <si>
    <t>20 Wifey 20</t>
  </si>
  <si>
    <t>20 Main -</t>
  </si>
  <si>
    <t>0+ 500 500 93 Natmauk 8.7</t>
  </si>
  <si>
    <t>360 Loan 140</t>
  </si>
  <si>
    <t>40 Wifey 100</t>
  </si>
  <si>
    <t>100 Main -</t>
  </si>
  <si>
    <t>0+30                     30         C200    8.1.2026</t>
  </si>
  <si>
    <t>5 Use 15</t>
  </si>
  <si>
    <t>15 Yaut Pha - 10.1.2026</t>
  </si>
  <si>
    <t>0+50                       50     C200       13.2.2026</t>
  </si>
  <si>
    <t>10 Wifey 40</t>
  </si>
  <si>
    <t>10 Use 30</t>
  </si>
  <si>
    <t>30 Mother Loan - 15.2.2026</t>
  </si>
  <si>
    <t>0+70                       70       20.2.2026</t>
  </si>
  <si>
    <t>10 Interest + 60</t>
  </si>
  <si>
    <t>40 Mother 20</t>
  </si>
  <si>
    <t>10 Bilal 10</t>
  </si>
  <si>
    <t>3 Ibrahim 7</t>
  </si>
  <si>
    <t>3.5 Wifey 3.5</t>
  </si>
  <si>
    <t>3.5 Use -</t>
  </si>
  <si>
    <t>0+380                     380       8.4.2026    C200</t>
  </si>
  <si>
    <t>180 Pawn 200</t>
  </si>
  <si>
    <t>20 Wifey 180</t>
  </si>
  <si>
    <t>20 Use 160</t>
  </si>
  <si>
    <t>10 Wifey 150 9.4.2026</t>
  </si>
  <si>
    <t>10 Use 140</t>
  </si>
  <si>
    <t>5 Home Use 135</t>
  </si>
  <si>
    <t>5 Mum Loan 130 10.4.2026</t>
  </si>
  <si>
    <t>40 Loan 90 16.4 2026</t>
  </si>
  <si>
    <t>10 Ibrahim 80 19.4.2026</t>
  </si>
  <si>
    <t>5 Wifey 75 20.4.2026</t>
  </si>
  <si>
    <t>5 Use 70</t>
  </si>
  <si>
    <t>5 Perfume 72 65 21.4.2026</t>
  </si>
  <si>
    <t>1.5 Image 96 63.5 24.4.2026</t>
  </si>
  <si>
    <t>1 FB 62.5 25.4.2026</t>
  </si>
  <si>
    <t>1.5 Wifey Mum 61</t>
  </si>
  <si>
    <t>4 Logis Lipstick 57 29.4.2026</t>
  </si>
  <si>
    <t>5 Wifey 52 30.4.2026</t>
  </si>
  <si>
    <t>6.5 Use 45.5</t>
  </si>
  <si>
    <t>1.5 Wifey 44 3.5.2026</t>
  </si>
  <si>
    <t>1.5 Use 42.5</t>
  </si>
  <si>
    <t>1.5 Wifey 41 4.5.2026</t>
  </si>
  <si>
    <t>1 Wifey 40 6.5.2026</t>
  </si>
  <si>
    <t>3 Wifey 37 8.5.2026 (-)</t>
  </si>
  <si>
    <t>5 Wifey 32 8.5.2026</t>
  </si>
  <si>
    <t>2.5 Use 29.5 9.5.2026</t>
  </si>
  <si>
    <t>1.5 FB 28 10.5.2026</t>
  </si>
  <si>
    <t>1 Home 27 11.5.2026</t>
  </si>
  <si>
    <t>1 Wifey 26 13.5.2026 (-)</t>
  </si>
  <si>
    <t>2 Home 24 13.5.2026</t>
  </si>
  <si>
    <t>1 tik tok 23 15.5.2026</t>
  </si>
  <si>
    <t>5 use 18 16.5.2026</t>
  </si>
  <si>
    <t>3 Shli-Muse 15 18.5.2026</t>
  </si>
  <si>
    <t>2.5 CoCo 96 12.5 21.5.2026</t>
  </si>
  <si>
    <t>1.5 Home 11 21.5.2026</t>
  </si>
  <si>
    <t>1 Wifey 10 22.5.2026</t>
  </si>
  <si>
    <t>1 Wifey 9 24.5.2026</t>
  </si>
  <si>
    <t>1 Use 8 24.5.2026</t>
  </si>
  <si>
    <t>1 Home 7 26.5.2026</t>
  </si>
  <si>
    <t>1 Home 6 27.5.2026</t>
  </si>
  <si>
    <t>1.5 Wifey 4.5 30.5.2026 (-]</t>
  </si>
  <si>
    <t>1 Use 3.5 31.5.2026</t>
  </si>
  <si>
    <t>.5 apn bill 3 1.6.2026</t>
  </si>
  <si>
    <t>.7 CoCo 2.3 5.6.2026</t>
  </si>
  <si>
    <t>1 fb 1.3 6.6.2026</t>
  </si>
  <si>
    <t>+ 1000   Main    1000</t>
  </si>
  <si>
    <t>100        Use        900</t>
  </si>
  <si>
    <t>300       Dinner     600</t>
  </si>
  <si>
    <t>400       Visa         200</t>
  </si>
  <si>
    <t>100       Use        100</t>
  </si>
  <si>
    <t>+ 500    Main       600</t>
  </si>
  <si>
    <t>200      MMS        400</t>
  </si>
  <si>
    <t>150     Use     250</t>
  </si>
  <si>
    <t>100    Visa      150</t>
  </si>
  <si>
    <t>50     Shop       100</t>
  </si>
  <si>
    <t>50      Use        50</t>
  </si>
  <si>
    <t>50       fuel      -</t>
  </si>
  <si>
    <t>+ 400    Main        400</t>
  </si>
  <si>
    <t>250      Use + Wifey        150</t>
  </si>
  <si>
    <t>70         use           80</t>
  </si>
  <si>
    <t>120       Use         -40</t>
  </si>
  <si>
    <t>22.8 </t>
  </si>
  <si>
    <t>+ 500     Main         460</t>
  </si>
  <si>
    <t>70          dinner       390</t>
  </si>
  <si>
    <t>350         shopping      40</t>
  </si>
  <si>
    <t>40         use          -</t>
  </si>
  <si>
    <t>100       dd          - 100</t>
  </si>
  <si>
    <t>80         use         - 180</t>
  </si>
  <si>
    <t>50        fuel         - 230</t>
  </si>
  <si>
    <t>40        use          - 270</t>
  </si>
  <si>
    <t>60        use          - 330</t>
  </si>
  <si>
    <t>100     dd          - 430</t>
  </si>
  <si>
    <t>1000   Use       - 1430</t>
  </si>
  <si>
    <t>40     AC service     - 1470</t>
  </si>
  <si>
    <t>40     apn bill          - 1520</t>
  </si>
  <si>
    <t>30     use                - 1550</t>
  </si>
  <si>
    <t>85     use               - 1635</t>
  </si>
  <si>
    <t>+ 30   Main         30</t>
  </si>
  <si>
    <t>10       Mum         20</t>
  </si>
  <si>
    <t>14       Laptop       6</t>
  </si>
  <si>
    <t>1         Use           5</t>
  </si>
  <si>
    <t>1          Fuel         4</t>
  </si>
  <si>
    <t>1        use            3</t>
  </si>
  <si>
    <t>5.5     SYK             - 2.5</t>
  </si>
  <si>
    <t>3        Lazada       - 5.5</t>
  </si>
  <si>
    <t>5      Pit&amp;Go       - 10.5</t>
  </si>
  <si>
    <t>1.5    Use           - 12</t>
  </si>
  <si>
    <t>1       Use  Dinner     -13</t>
  </si>
  <si>
    <t>1       fuel          - 14</t>
  </si>
  <si>
    <t>0.5     Wife loan        - 14.5</t>
  </si>
  <si>
    <t>1      Mum        - 15.5</t>
  </si>
  <si>
    <t>0.5    Wife Loan       - 16</t>
  </si>
  <si>
    <t>0.5     Shop        - 16.5</t>
  </si>
  <si>
    <t>0.5    Shop     - 17</t>
  </si>
  <si>
    <t>0.75   use     - 17.75</t>
  </si>
  <si>
    <t>1.4     Shop      </t>
  </si>
  <si>
    <t>1.35      Dinner Epc use     - 20.5</t>
  </si>
  <si>
    <t>1.2      fuel      - 21.7</t>
  </si>
  <si>
    <t>1       Wifey</t>
  </si>
  <si>
    <t>1       Use</t>
  </si>
  <si>
    <t>0.5    home use    - 23.2</t>
  </si>
  <si>
    <t>1       dd        - 24.2</t>
  </si>
  <si>
    <t>3.3    lazada        - 27.5</t>
  </si>
  <si>
    <t>2.5     MMS         - 30</t>
  </si>
  <si>
    <t>1      User       - 31</t>
  </si>
  <si>
    <t>1.8   Use </t>
  </si>
  <si>
    <t>.7     fuel       - 33.5</t>
  </si>
  <si>
    <t>1       Wifey     - 34.5</t>
  </si>
  <si>
    <t>.5      use       - 35</t>
  </si>
  <si>
    <t>1.8     use     -36.8</t>
  </si>
  <si>
    <t>1       Wifey         - 37.8</t>
  </si>
  <si>
    <t>1      Use             - 38.8</t>
  </si>
  <si>
    <t>1     Use       - 39.8</t>
  </si>
  <si>
    <t>1     Use         - 40.8</t>
  </si>
  <si>
    <t>1.2    b gift     - 42</t>
  </si>
  <si>
    <t>.5     dd         - 42.5</t>
  </si>
  <si>
    <t>1.5       dinner       - 44</t>
  </si>
  <si>
    <t>1.5     fuel + use     - 45.5</t>
  </si>
  <si>
    <t>2      use     -47.5</t>
  </si>
  <si>
    <t>10     b day gift      - 57.5</t>
  </si>
  <si>
    <t>1.5    mum chair     - 59</t>
  </si>
  <si>
    <t>3      use       - 62</t>
  </si>
  <si>
    <t>2      use    -67</t>
  </si>
  <si>
    <t>.5     dd      - 67.5</t>
  </si>
  <si>
    <t>7.10    </t>
  </si>
  <si>
    <t>1       use      - 68.5</t>
  </si>
  <si>
    <t>.5       dd    - 69</t>
  </si>
  <si>
    <t>1      use      - 70</t>
  </si>
  <si>
    <t>1      use    - 71</t>
  </si>
  <si>
    <t>11    trip     - 82</t>
  </si>
  <si>
    <t>+ 50    MTK Loan     - 32</t>
  </si>
  <si>
    <t>25      Wifey              - 57</t>
  </si>
  <si>
    <t>2        fuel            - 59</t>
  </si>
  <si>
    <t>2       mms kzm           - 61</t>
  </si>
  <si>
    <t>1        use             - 62</t>
  </si>
  <si>
    <t>1       din use      - 63</t>
  </si>
  <si>
    <t>5     trip         - 68</t>
  </si>
  <si>
    <t>1.2        fuel      - 69.2</t>
  </si>
  <si>
    <t>.3         use      - 69.5</t>
  </si>
  <si>
    <t>2.2        fuel       - 71.7</t>
  </si>
  <si>
    <t>.5          use        - 72.2</t>
  </si>
  <si>
    <t>5          trip     - 77.2</t>
  </si>
  <si>
    <t>1.4       dynamo     - 78.6</t>
  </si>
  <si>
    <t>0.4          electrical       - 79</t>
  </si>
  <si>
    <t>1.5         cig + home        - 80.5</t>
  </si>
  <si>
    <t>1.7          fuel                   - 82.2</t>
  </si>
  <si>
    <t>1.3         - 83.5</t>
  </si>
  <si>
    <t>1          dinner use     - 84.5</t>
  </si>
  <si>
    <t>+ 35      Ilyas Bhai loan    35</t>
  </si>
  <si>
    <t>15           Wifey               20</t>
  </si>
  <si>
    <t>5          Use (Kyu Ma loan)       15</t>
  </si>
  <si>
    <t>5          dd                              10</t>
  </si>
  <si>
    <t>1.5        use                       8.5</t>
  </si>
  <si>
    <t>1.5         Fuel                 7</t>
  </si>
  <si>
    <t>.5        net + use             6.5</t>
  </si>
  <si>
    <t>2         fb                       4.5</t>
  </si>
  <si>
    <t>1          facial                  3.5</t>
  </si>
  <si>
    <t>.5         use                    3</t>
  </si>
  <si>
    <t>1.5         use              1.5</t>
  </si>
  <si>
    <t>5.11        </t>
  </si>
  <si>
    <t>1.5         use         -</t>
  </si>
  <si>
    <t>2      use      - 86.5</t>
  </si>
  <si>
    <t>1.5      use    - 88</t>
  </si>
  <si>
    <t>1         fuel      - 89</t>
  </si>
  <si>
    <t>1        use       - 90</t>
  </si>
  <si>
    <t>1.5       use       - 91.5</t>
  </si>
  <si>
    <t>1         fuel      - 92.5</t>
  </si>
  <si>
    <t>2      brake ++        - 94.5</t>
  </si>
  <si>
    <t>1.5      cig use        - 96</t>
  </si>
  <si>
    <t>1          fuel      - 97</t>
  </si>
  <si>
    <t>1.5       dd        - 98.5</t>
  </si>
  <si>
    <t>.5        use        - 99</t>
  </si>
  <si>
    <t>1        dinner       - 100</t>
  </si>
  <si>
    <t>.5       use      - 100.5</t>
  </si>
  <si>
    <t>1          use       - 101.5</t>
  </si>
  <si>
    <t>1.5       fuel        - 103</t>
  </si>
  <si>
    <t>1        lunch   use    - 104</t>
  </si>
  <si>
    <t>25.11        </t>
  </si>
  <si>
    <t>6      use         - 110</t>
  </si>
  <si>
    <t>+ 59       Main       - 51</t>
  </si>
  <si>
    <t>1.5          dd          - 52.5</t>
  </si>
  <si>
    <t>1           use    apn           - 53.5</t>
  </si>
  <si>
    <t>2           fb         - 55.5</t>
  </si>
  <si>
    <t>1.5       shop       - 57</t>
  </si>
  <si>
    <t>1         dinner use     - 58</t>
  </si>
  <si>
    <t>1        dd    use      - 59</t>
  </si>
  <si>
    <t>1.3       fuel        - 60.3</t>
  </si>
  <si>
    <t>0.2      topup       - 60.5</t>
  </si>
  <si>
    <t>2.6      fuel     - 63.1</t>
  </si>
  <si>
    <t>1       meal whisk       - 64.1</t>
  </si>
  <si>
    <t>2.4      hotel       - 66.5</t>
  </si>
  <si>
    <t>.5        use         - 67</t>
  </si>
  <si>
    <t>2         loan return     - 69</t>
  </si>
  <si>
    <t>1         use           - 70</t>
  </si>
  <si>
    <t>1.3      mum chair       - 71.3</t>
  </si>
  <si>
    <t>.2        use                - 71.5</t>
  </si>
  <si>
    <t>4.5      fuel   use       - 76</t>
  </si>
  <si>
    <t>1          dd         - 77</t>
  </si>
  <si>
    <t>5          tire         - 82</t>
  </si>
  <si>
    <t>2.5       suspension        - 84.5</t>
  </si>
  <si>
    <t>2          steering         - 86.5</t>
  </si>
  <si>
    <t>2.5         fuel      - 88                 5</t>
  </si>
  <si>
    <t>3.4         fuel      - 91.4              8.4</t>
  </si>
  <si>
    <t>3           engine oil        - 94.4       11.4</t>
  </si>
  <si>
    <t>2           hotel        - 96.4           13.4</t>
  </si>
  <si>
    <t>2.3        fuel         - 98.7             15.9</t>
  </si>
  <si>
    <t>1.3           cig  whis      - 100</t>
  </si>
  <si>
    <t>2.5        fuel        - 102.5         18.4</t>
  </si>
  <si>
    <t>1.5        cig  use    - 104</t>
  </si>
  <si>
    <t>2.5         fuel         - 105     20.9</t>
  </si>
  <si>
    <t>2           fuel          - 107      22.9</t>
  </si>
  <si>
    <t>3           hotel        - 110       25.9</t>
  </si>
  <si>
    <t>1             fuel               - 111</t>
  </si>
  <si>
    <t>1             dd                - 112</t>
  </si>
  <si>
    <t>1            use         - 113</t>
  </si>
  <si>
    <t>104       Mum                - 104</t>
  </si>
  <si>
    <t>6          Home                - 110</t>
  </si>
  <si>
    <t>45        Wifey               -  155</t>
  </si>
  <si>
    <t>7+3          dd +  use          ‐  165</t>
  </si>
  <si>
    <t>3             fb                    -  168</t>
  </si>
  <si>
    <t>2            use                  -  170</t>
  </si>
  <si>
    <t>1            exhaust            -  171</t>
  </si>
  <si>
    <t>1            cake                  - 172</t>
  </si>
  <si>
    <t>3           shopping          - 175</t>
  </si>
  <si>
    <t>2.5        fuel                   - 177.5</t>
  </si>
  <si>
    <t>1.5         cig whis car       - 179</t>
  </si>
  <si>
    <t>1            use                      - 180</t>
  </si>
  <si>
    <t>2           use          - 182</t>
  </si>
  <si>
    <t>5          Wifey         - 187</t>
  </si>
  <si>
    <t>1.5          fb           - 188.5</t>
  </si>
  <si>
    <t>2              fuel         - 190.5</t>
  </si>
  <si>
    <t>1             use           - 191.5</t>
  </si>
  <si>
    <t>0.5         use          - 192</t>
  </si>
  <si>
    <t>8           Use          - 200</t>
  </si>
  <si>
    <t>+ 15       Main                15</t>
  </si>
  <si>
    <t>2           use + din           13</t>
  </si>
  <si>
    <t>1              fuel            12</t>
  </si>
  <si>
    <t>5          dd                  8    </t>
  </si>
  <si>
    <t>1          use                7</t>
  </si>
  <si>
    <t>1          shop        6</t>
  </si>
  <si>
    <t>1         fuel          5</t>
  </si>
  <si>
    <t>1         dinner       4</t>
  </si>
  <si>
    <t>1          use           3</t>
  </si>
  <si>
    <t>1          use          2</t>
  </si>
  <si>
    <t>.5         fuel         1.5</t>
  </si>
  <si>
    <t>1.5          use       -</t>
  </si>
  <si>
    <t>+ 20       Main            20</t>
  </si>
  <si>
    <t>2.5         RTAD            17.5</t>
  </si>
  <si>
    <t>1.5         Fb                 16</t>
  </si>
  <si>
    <t>1.5          use              14.5</t>
  </si>
  <si>
    <t>0.5         fuel              14</t>
  </si>
  <si>
    <t>1            fuel                 13</t>
  </si>
  <si>
    <t>1           exhaust           12</t>
  </si>
  <si>
    <t>3           dd                   9</t>
  </si>
  <si>
    <t>1            use                 8</t>
  </si>
  <si>
    <t>2         syk                    6</t>
  </si>
  <si>
    <t>1          drill tool           5</t>
  </si>
  <si>
    <t>3        shelter               2</t>
  </si>
  <si>
    <t>1        fuel                     1</t>
  </si>
  <si>
    <t>+ 7.5     Main             8.5</t>
  </si>
  <si>
    <t>3          Visa                5.5</t>
  </si>
  <si>
    <t>.5         Use                 5</t>
  </si>
  <si>
    <t> </t>
  </si>
  <si>
    <t>0.5        use              4.5</t>
  </si>
  <si>
    <t>.5      exhaust         4</t>
  </si>
  <si>
    <t>1      m&amp;e   use       3</t>
  </si>
  <si>
    <t>1        use          2</t>
  </si>
  <si>
    <t>1         fuel           1</t>
  </si>
  <si>
    <t>+ 2     Main         3</t>
  </si>
  <si>
    <t>1        plug  use       2</t>
  </si>
  <si>
    <t>+ 20      Main         22</t>
  </si>
  <si>
    <t>2.5       fuel           19.5</t>
  </si>
  <si>
    <t>3.5       injector      16</t>
  </si>
  <si>
    <t>1          use             15</t>
  </si>
  <si>
    <t>5         dd              10</t>
  </si>
  <si>
    <t>.5         use           9.5</t>
  </si>
  <si>
    <t>2        Wifey         7.5</t>
  </si>
  <si>
    <t>2.5      MTK          5</t>
  </si>
  <si>
    <t>.5        use           4.5</t>
  </si>
  <si>
    <t>1          use          3.5</t>
  </si>
  <si>
    <t>1          use           2.5</t>
  </si>
  <si>
    <t>+ 80       Benz              80</t>
  </si>
  <si>
    <t>13      Ibrahim               67</t>
  </si>
  <si>
    <t>1        topup   use        66</t>
  </si>
  <si>
    <t>6        visa                    60</t>
  </si>
  <si>
    <t>27.5    wifey                 32.5</t>
  </si>
  <si>
    <t>5        dd                      27.5</t>
  </si>
  <si>
    <t>2       cig home use     25.5</t>
  </si>
  <si>
    <t>3        home use         22.5</t>
  </si>
  <si>
    <t>.5         use                 22</t>
  </si>
  <si>
    <t>1         use   rashid       21</t>
  </si>
  <si>
    <t>2     nvme m2 ssd       19</t>
  </si>
  <si>
    <t>1.5      d tun tun          17.5</t>
  </si>
  <si>
    <t>1.5      fuel                   16</t>
  </si>
  <si>
    <t>+ 30     Benz               46</t>
  </si>
  <si>
    <t>15        Wifey               31</t>
  </si>
  <si>
    <t>3          dd + use         28</t>
  </si>
  <si>
    <t>1          Wifey               27</t>
  </si>
  <si>
    <t>1      cig ++     26</t>
  </si>
  <si>
    <t>.5       use        25.5</t>
  </si>
  <si>
    <t>1         use        24.5</t>
  </si>
  <si>
    <t>. 5       use             24</t>
  </si>
  <si>
    <t>1.5      dhl              22.5</t>
  </si>
  <si>
    <t>1         dinner         21.5</t>
  </si>
  <si>
    <t>1         apn + use       20.5</t>
  </si>
  <si>
    <t>3      dd dg         17.5</t>
  </si>
  <si>
    <t>5       return m    12.5</t>
  </si>
  <si>
    <t>.7       fb              11.8</t>
  </si>
  <si>
    <t>.3       use            11.5</t>
  </si>
  <si>
    <t>1.5    dhl + use     10</t>
  </si>
  <si>
    <t>1.5      fuel         8.5</t>
  </si>
  <si>
    <t>.5        use         8 </t>
  </si>
  <si>
    <t>.5        use       7.5</t>
  </si>
  <si>
    <t>1.5    dd  use           6</t>
  </si>
  <si>
    <t>1       fb                    5</t>
  </si>
  <si>
    <t>.5      Wifey din       4.5</t>
  </si>
  <si>
    <t>.7     cig                  3.8</t>
  </si>
  <si>
    <t>1.5        lunch ++ use     2.3</t>
  </si>
  <si>
    <t>1          dd     use       1.3</t>
  </si>
  <si>
    <t>.8        lunch     use           .5</t>
  </si>
  <si>
    <t>1          use      - .5</t>
  </si>
  <si>
    <t>1         hose    use      - 1.5</t>
  </si>
  <si>
    <t>.5        use           - 2</t>
  </si>
  <si>
    <t>1        fb         -3</t>
  </si>
  <si>
    <t>.5      use        - 3.5</t>
  </si>
  <si>
    <t>1      shop  use     - 4.5</t>
  </si>
  <si>
    <t>.5     fuel           - 5</t>
  </si>
  <si>
    <t>.5       use       - 5.5</t>
  </si>
  <si>
    <t>1        dd          - 6.5</t>
  </si>
  <si>
    <t>2      dinner   use    - 8.5</t>
  </si>
  <si>
    <t>1       fuel           - 9.5</t>
  </si>
  <si>
    <t>1        dd        - 10.5</t>
  </si>
  <si>
    <t>1        it's        - 11.5</t>
  </si>
  <si>
    <t>.5      fuel      - 12</t>
  </si>
  <si>
    <t>1        use      - 13</t>
  </si>
  <si>
    <t>1        use      - 14</t>
  </si>
  <si>
    <t>1          use        - 15</t>
  </si>
  <si>
    <t>2          use         - 17</t>
  </si>
  <si>
    <t>2        dd          - 19</t>
  </si>
  <si>
    <t>.5      fuel     - 19.5</t>
  </si>
  <si>
    <t>2      apn use       - 21.5</t>
  </si>
  <si>
    <t>.5           use           - 22</t>
  </si>
  <si>
    <t>1         dd       - 23</t>
  </si>
  <si>
    <t>.5      use      - 23.5</t>
  </si>
  <si>
    <t>+ 100      Main      100</t>
  </si>
  <si>
    <t>15        Ibrahim       85</t>
  </si>
  <si>
    <t>15        Bilal             70</t>
  </si>
  <si>
    <t>12        D Tun          58</t>
  </si>
  <si>
    <t>10       Donation          48</t>
  </si>
  <si>
    <t>5        home use          43</t>
  </si>
  <si>
    <t>1.5        ac          41 5</t>
  </si>
  <si>
    <t>1         use         40.5</t>
  </si>
  <si>
    <t>5.5      dd           35.5</t>
  </si>
  <si>
    <t>1       lunch    use       34.5</t>
  </si>
  <si>
    <t>1         mms       33.5</t>
  </si>
  <si>
    <t>4         tv            29.5</t>
  </si>
  <si>
    <t>1.5       fb           28</t>
  </si>
  <si>
    <t>1.7       fuel         26.3</t>
  </si>
  <si>
    <t>1.1        bata        25.2</t>
  </si>
  <si>
    <t>2           strut      23.2</t>
  </si>
  <si>
    <t>.7          meds      22.5</t>
  </si>
  <si>
    <t>2.5        gold        20</t>
  </si>
  <si>
    <t>1          dinner       19</t>
  </si>
  <si>
    <t>1         use             18</t>
  </si>
  <si>
    <t>1          use        17</t>
  </si>
  <si>
    <t>2.7      tyre        14.3</t>
  </si>
  <si>
    <t> .5       use          13.8</t>
  </si>
  <si>
    <t>.8      polish +++    13</t>
  </si>
  <si>
    <t>1        home + use     12</t>
  </si>
  <si>
    <t>3      parts        9</t>
  </si>
  <si>
    <t>1       use          8</t>
  </si>
  <si>
    <t>1       Wifey        7</t>
  </si>
  <si>
    <t>.7      1 stop       6.3</t>
  </si>
  <si>
    <t>.8      shop coolant      5.5</t>
  </si>
  <si>
    <t>1.2           fuel           4.3</t>
  </si>
  <si>
    <t>.3             dd               4</t>
  </si>
  <si>
    <t>.5            use             3.5</t>
  </si>
  <si>
    <t>.8          domain        2.7</t>
  </si>
  <si>
    <t>1           use             1.7</t>
  </si>
  <si>
    <t>1.2         dg cargo        .5</t>
  </si>
  <si>
    <t>.3         use         .2</t>
  </si>
  <si>
    <t>1.2          fuel              - 1</t>
  </si>
  <si>
    <t>1.2      cig +  whis       - 2.2</t>
  </si>
  <si>
    <t>.3        use              - 2.5</t>
  </si>
  <si>
    <t>.5            use           - 3</t>
  </si>
  <si>
    <t>.5             use          - 3.5</t>
  </si>
  <si>
    <t>.5          taxi            - 4</t>
  </si>
  <si>
    <t>1.1          fb    b        -  5.1</t>
  </si>
  <si>
    <t>2          use        - 7.1</t>
  </si>
  <si>
    <t>1            dd          - 8.1</t>
  </si>
  <si>
    <t>.4           apn         - 8.5</t>
  </si>
  <si>
    <t>20      Wifey        20</t>
  </si>
  <si>
    <t>1         donate       19</t>
  </si>
  <si>
    <t>1.5       fuel           17.5</t>
  </si>
  <si>
    <t>1.5       dd             16</t>
  </si>
  <si>
    <t>1         use              15</t>
  </si>
  <si>
    <t>1     coolant pump    14</t>
  </si>
  <si>
    <t>1     use             13</t>
  </si>
  <si>
    <t>1      lunch     12</t>
  </si>
  <si>
    <t>2      use        10</t>
  </si>
  <si>
    <t>2.5         cig       7.5</t>
  </si>
  <si>
    <t>.8        m&amp;e  use       6.7</t>
  </si>
  <si>
    <t>.5        dd         6.2</t>
  </si>
  <si>
    <t>.4        use        5.8</t>
  </si>
  <si>
    <t>.7          dinner        5.1</t>
  </si>
  <si>
    <t>.4          use            4.7</t>
  </si>
  <si>
    <t>.25         dd           4.45</t>
  </si>
  <si>
    <t>.25         use         4.20</t>
  </si>
  <si>
    <t>1           use          3.2</t>
  </si>
  <si>
    <t>.50          dd          2.7</t>
  </si>
  <si>
    <t>.3         use           2.4</t>
  </si>
  <si>
    <t>.4         APNnet          2</t>
  </si>
  <si>
    <t>.3         use              1.7</t>
  </si>
  <si>
    <t>1            fuel          .7</t>
  </si>
  <si>
    <t>.2           use          .5</t>
  </si>
  <si>
    <t xml:space="preserve">.5            dd            </t>
  </si>
  <si>
    <t>.35          use</t>
  </si>
  <si>
    <t>.3          dd</t>
  </si>
  <si>
    <t>.1          use</t>
  </si>
  <si>
    <t>5              Azam         35</t>
  </si>
  <si>
    <t>16         Wifey             19</t>
  </si>
  <si>
    <t>5           dd                 14</t>
  </si>
  <si>
    <t>1          fuel                13</t>
  </si>
  <si>
    <t>1.5       fb                   11.5</t>
  </si>
  <si>
    <t>3          Ibrahim         8.5</t>
  </si>
  <si>
    <t>.7        min lan           7.8</t>
  </si>
  <si>
    <t>.5        use                  7.3</t>
  </si>
  <si>
    <t>.8            use                6.5</t>
  </si>
  <si>
    <t>.4           dd                6.1</t>
  </si>
  <si>
    <t>.5         use                5.6</t>
  </si>
  <si>
    <t>.2         topup             5.4</t>
  </si>
  <si>
    <t>.2        lunch               5.2</t>
  </si>
  <si>
    <t>.2            use               5</t>
  </si>
  <si>
    <t>1             dd                 4</t>
  </si>
  <si>
    <t>.3           use               3.7</t>
  </si>
  <si>
    <t>.7            use               3</t>
  </si>
  <si>
    <t>.3             use             2.7</t>
  </si>
  <si>
    <t>.8            epc             1.9</t>
  </si>
  <si>
    <t>.5           dd                1.4</t>
  </si>
  <si>
    <t>.9          use               .5</t>
  </si>
  <si>
    <t>.5          fuel               -</t>
  </si>
  <si>
    <t>8.2.2026       -      13.2.2026</t>
  </si>
  <si>
    <t>5            use             -</t>
  </si>
  <si>
    <t>2.5            dd           7.5</t>
  </si>
  <si>
    <t>1.5            fb            6</t>
  </si>
  <si>
    <t>.5           use       5.5</t>
  </si>
  <si>
    <t>.7        use taxi       4.8</t>
  </si>
  <si>
    <t>16.2.2026</t>
  </si>
  <si>
    <t>1.1         cig taxi use      3.7</t>
  </si>
  <si>
    <t>17.2.2026</t>
  </si>
  <si>
    <t>1              dd                        2.7</t>
  </si>
  <si>
    <t>.8            ac service           1.9</t>
  </si>
  <si>
    <t>.5            dinner use          1.4</t>
  </si>
  <si>
    <t>19.2.2026</t>
  </si>
  <si>
    <t>.35          taxi   use           1.05</t>
  </si>
  <si>
    <t>.15          topup                 .9</t>
  </si>
  <si>
    <t>.5           wifey                  .4</t>
  </si>
  <si>
    <t>20.2.2026</t>
  </si>
  <si>
    <t>.7          fb                   2.7</t>
  </si>
  <si>
    <t>22.2.2026</t>
  </si>
  <si>
    <t>1         dd                   1.7</t>
  </si>
  <si>
    <t>.9       cig  taxi           .8</t>
  </si>
  <si>
    <t>23.2.2026</t>
  </si>
  <si>
    <t>.5         use        .3</t>
  </si>
  <si>
    <t>8.4.2026</t>
  </si>
  <si>
    <t>10        dd            10</t>
  </si>
  <si>
    <t>1.5        fb             8.5</t>
  </si>
  <si>
    <t>9.4.2026</t>
  </si>
  <si>
    <t>2     Azam Bhai    6.5</t>
  </si>
  <si>
    <t>1      use                5.5</t>
  </si>
  <si>
    <t>10.4.2026</t>
  </si>
  <si>
    <t>2      cig   cash     13.5</t>
  </si>
  <si>
    <t>11.4.2026</t>
  </si>
  <si>
    <t>3      home Wifey      10.5</t>
  </si>
  <si>
    <t>13.4.2026</t>
  </si>
  <si>
    <t>2     dd             8.5</t>
  </si>
  <si>
    <t>.7     use          7.8</t>
  </si>
  <si>
    <t>16.4.2026</t>
  </si>
  <si>
    <t>2      Chatrium      5.8</t>
  </si>
  <si>
    <t>.5      use             5.3</t>
  </si>
  <si>
    <t>17.4.2026</t>
  </si>
  <si>
    <t>1      shop  use    4.3</t>
  </si>
  <si>
    <t>19.4.2026</t>
  </si>
  <si>
    <t>1      lunch taxi    3.3</t>
  </si>
  <si>
    <t>1       dd                2.3</t>
  </si>
  <si>
    <t>1       wifey           1.3</t>
  </si>
  <si>
    <t>20.4.2026</t>
  </si>
  <si>
    <t>.5        use          .8</t>
  </si>
  <si>
    <t>23.4.2026</t>
  </si>
  <si>
    <t>1.5       use       4.3</t>
  </si>
  <si>
    <t>25.4.2026</t>
  </si>
  <si>
    <t>.3       use          4</t>
  </si>
  <si>
    <t>26.4.2026</t>
  </si>
  <si>
    <t>1       dd             3</t>
  </si>
  <si>
    <t>27.4.2026</t>
  </si>
  <si>
    <t>.5      use         2.5</t>
  </si>
  <si>
    <t>28.4.2026</t>
  </si>
  <si>
    <t>.5       use        2</t>
  </si>
  <si>
    <t>30.4.2026</t>
  </si>
  <si>
    <t>1     net   use     7.5</t>
  </si>
  <si>
    <t>2.5.2026</t>
  </si>
  <si>
    <t>.5      use         7</t>
  </si>
  <si>
    <t>1.5     dd          5.5</t>
  </si>
  <si>
    <t>3.5.2026</t>
  </si>
  <si>
    <t>1       use            6</t>
  </si>
  <si>
    <t>4.5.2026</t>
  </si>
  <si>
    <t>1         fb            5</t>
  </si>
  <si>
    <t>.5       lunch      4.5</t>
  </si>
  <si>
    <t>.5      use         4</t>
  </si>
  <si>
    <t>6.5.2026</t>
  </si>
  <si>
    <t>.8       use       3.2</t>
  </si>
  <si>
    <t>.4      home    2.8</t>
  </si>
  <si>
    <t>.4     use         2.4</t>
  </si>
  <si>
    <t>8.5.2026</t>
  </si>
  <si>
    <t>1        use      1.4</t>
  </si>
  <si>
    <t>.7     home use   .7</t>
  </si>
  <si>
    <t>9.5.2026</t>
  </si>
  <si>
    <t>0+ 2.5    Main     3.2</t>
  </si>
  <si>
    <t>11.5.2026</t>
  </si>
  <si>
    <t>.2       use         3</t>
  </si>
  <si>
    <t>12.5.2026</t>
  </si>
  <si>
    <t>1.5      use         1.5</t>
  </si>
  <si>
    <t>13.5.2026</t>
  </si>
  <si>
    <t>3       dd          - 1.5</t>
  </si>
  <si>
    <t>16.5.2026</t>
  </si>
  <si>
    <t>0+ 5       Main       3.5</t>
  </si>
  <si>
    <t>19.5.2026</t>
  </si>
  <si>
    <t>1.5        use          2</t>
  </si>
  <si>
    <t>.4         home       1.6</t>
  </si>
  <si>
    <t>22.5.2026</t>
  </si>
  <si>
    <t>1.5        use         .1</t>
  </si>
  <si>
    <t>24.5.2026</t>
  </si>
  <si>
    <t>0+ 1     Main         1.1</t>
  </si>
  <si>
    <t>.5       use           .6</t>
  </si>
  <si>
    <t>45 Tin oo</t>
  </si>
  <si>
    <t>10 lunch</t>
  </si>
  <si>
    <t>30 dd</t>
  </si>
  <si>
    <t>6 tailor</t>
  </si>
  <si>
    <t>20 wife</t>
  </si>
  <si>
    <t>170 fridge</t>
  </si>
  <si>
    <t xml:space="preserve">15 food cig </t>
  </si>
  <si>
    <t>10 fuel</t>
  </si>
  <si>
    <t>19 lunch</t>
  </si>
  <si>
    <t>.4 tailor</t>
  </si>
  <si>
    <t>.32 water</t>
  </si>
  <si>
    <t xml:space="preserve">12 fuel </t>
  </si>
  <si>
    <t>12 cig ++</t>
  </si>
  <si>
    <t xml:space="preserve">5 dinner </t>
  </si>
  <si>
    <t>5 use</t>
  </si>
  <si>
    <t>5 sky mart</t>
  </si>
  <si>
    <t>20 fuel</t>
  </si>
  <si>
    <t>20 dd</t>
  </si>
  <si>
    <t xml:space="preserve">20 electrical </t>
  </si>
  <si>
    <t>5 lunch</t>
  </si>
  <si>
    <t>12 cig, b, m ++</t>
  </si>
  <si>
    <t>9 lunch</t>
  </si>
  <si>
    <t>10 helper</t>
  </si>
  <si>
    <t>5 fuel</t>
  </si>
  <si>
    <t xml:space="preserve">5 bread burger </t>
  </si>
  <si>
    <t xml:space="preserve"> </t>
  </si>
  <si>
    <t>15 fuel</t>
  </si>
  <si>
    <t>100 cb</t>
  </si>
  <si>
    <t>6 cig</t>
  </si>
  <si>
    <t>12 malai bread gas</t>
  </si>
  <si>
    <t>10 dinner</t>
  </si>
  <si>
    <t>12 cream</t>
  </si>
  <si>
    <t>5 malai bread</t>
  </si>
  <si>
    <t>30 fuel</t>
  </si>
  <si>
    <t>2 bf</t>
  </si>
  <si>
    <t>4 lunch</t>
  </si>
  <si>
    <t>34 Footwear</t>
  </si>
  <si>
    <t>4 electric</t>
  </si>
  <si>
    <t>30 wife</t>
  </si>
  <si>
    <t>31 tailor</t>
  </si>
  <si>
    <t>11 dinner, malai bread cig</t>
  </si>
  <si>
    <t>3 topup</t>
  </si>
  <si>
    <t xml:space="preserve">49 home shopping </t>
  </si>
  <si>
    <t>36 detailing</t>
  </si>
  <si>
    <t>2 tailor</t>
  </si>
  <si>
    <t>10 use</t>
  </si>
  <si>
    <t>10 lunch, taxi mum</t>
  </si>
  <si>
    <t>5 tailor</t>
  </si>
  <si>
    <t>5 cig, malai</t>
  </si>
  <si>
    <t>10 taxi</t>
  </si>
  <si>
    <t>15 wife use</t>
  </si>
  <si>
    <t xml:space="preserve">20 wife </t>
  </si>
  <si>
    <t>20 taxi</t>
  </si>
  <si>
    <t>8 tailor</t>
  </si>
  <si>
    <t>10 malai ++</t>
  </si>
  <si>
    <t>8 laundry</t>
  </si>
  <si>
    <t>5 home use</t>
  </si>
  <si>
    <t>8 malai dinner</t>
  </si>
  <si>
    <t>5 taxi</t>
  </si>
  <si>
    <t>13 cookie</t>
  </si>
  <si>
    <t>13 dinner water</t>
  </si>
  <si>
    <t xml:space="preserve">3.5 Tailor </t>
  </si>
  <si>
    <t>7 taxi</t>
  </si>
  <si>
    <t>100 osama</t>
  </si>
  <si>
    <t>5 cig milk</t>
  </si>
  <si>
    <t>27 wife</t>
  </si>
  <si>
    <t>10 malai, bread, cig</t>
  </si>
  <si>
    <t>14 bbq</t>
  </si>
  <si>
    <t xml:space="preserve">21 wife </t>
  </si>
  <si>
    <t>4 tailor</t>
  </si>
  <si>
    <t>12 taxi</t>
  </si>
  <si>
    <t>5 malai, cig</t>
  </si>
  <si>
    <t>30 dress</t>
  </si>
  <si>
    <t xml:space="preserve">16 taxi </t>
  </si>
  <si>
    <t>8.5 use</t>
  </si>
  <si>
    <t>94 wife</t>
  </si>
  <si>
    <t>33 mquin</t>
  </si>
  <si>
    <t>20 1stop</t>
  </si>
  <si>
    <t>8 wife</t>
  </si>
  <si>
    <t>150 fb</t>
  </si>
  <si>
    <t>20 s31</t>
  </si>
  <si>
    <t>20 use</t>
  </si>
  <si>
    <t>29 1stop</t>
  </si>
  <si>
    <t>11 use</t>
  </si>
  <si>
    <t>52 tv</t>
  </si>
  <si>
    <t>15 use</t>
  </si>
  <si>
    <t>14 use</t>
  </si>
  <si>
    <t>17 use</t>
  </si>
  <si>
    <t>16 return wife credit</t>
  </si>
  <si>
    <t>20 wifey</t>
  </si>
  <si>
    <t>30 Tops</t>
  </si>
  <si>
    <t>12 dinner ++</t>
  </si>
  <si>
    <t>300 ma su</t>
  </si>
  <si>
    <t>40 return wife credit</t>
  </si>
  <si>
    <t xml:space="preserve">60 wifey 19 20 21 </t>
  </si>
  <si>
    <t>50 home</t>
  </si>
  <si>
    <t>50 dd</t>
  </si>
  <si>
    <t>7 top up</t>
  </si>
  <si>
    <t>4 use</t>
  </si>
  <si>
    <t>35 dd</t>
  </si>
  <si>
    <t>22 food + use</t>
  </si>
  <si>
    <t>10 wifey</t>
  </si>
  <si>
    <t>20 mmnet</t>
  </si>
  <si>
    <t xml:space="preserve">11 use </t>
  </si>
  <si>
    <t>60 return ma su</t>
  </si>
  <si>
    <t xml:space="preserve">20 return credit </t>
  </si>
  <si>
    <t>20 wifey 26.4</t>
  </si>
  <si>
    <t>20 5 Dr Marten</t>
  </si>
  <si>
    <t>10 mmnet</t>
  </si>
  <si>
    <t>5 Topup</t>
  </si>
  <si>
    <t>30. 4 4</t>
  </si>
  <si>
    <t xml:space="preserve">28 mmnet </t>
  </si>
  <si>
    <t>50 wifey</t>
  </si>
  <si>
    <t xml:space="preserve">6 use </t>
  </si>
  <si>
    <t>10 dd</t>
  </si>
  <si>
    <t>2 hair cut</t>
  </si>
  <si>
    <t>15 dd</t>
  </si>
  <si>
    <t>100 mum</t>
  </si>
  <si>
    <t>45 wifey</t>
  </si>
  <si>
    <t>4 taxi</t>
  </si>
  <si>
    <t>4 pay</t>
  </si>
  <si>
    <t>30 city</t>
  </si>
  <si>
    <t>5 bf</t>
  </si>
  <si>
    <t>2 taxi</t>
  </si>
  <si>
    <t xml:space="preserve">6 clinic </t>
  </si>
  <si>
    <t>10 use wife</t>
  </si>
  <si>
    <t>9 malai</t>
  </si>
  <si>
    <t>6 use</t>
  </si>
  <si>
    <t>17 bazaar</t>
  </si>
  <si>
    <t>4 bf</t>
  </si>
  <si>
    <t>16 taxi</t>
  </si>
  <si>
    <t>14 shop</t>
  </si>
  <si>
    <t>6 taxi</t>
  </si>
  <si>
    <t>3 cig</t>
  </si>
  <si>
    <t>14 taxi</t>
  </si>
  <si>
    <t>5 clinic</t>
  </si>
  <si>
    <t>11 lunch</t>
  </si>
  <si>
    <t>8 clinic</t>
  </si>
  <si>
    <t>30 wifey</t>
  </si>
  <si>
    <t>5 top up</t>
  </si>
  <si>
    <t xml:space="preserve">8 use </t>
  </si>
  <si>
    <t>16.5 use</t>
  </si>
  <si>
    <t>8.5 malai</t>
  </si>
  <si>
    <t>9 use</t>
  </si>
  <si>
    <t>36 use</t>
  </si>
  <si>
    <t>15 taxi</t>
  </si>
  <si>
    <t>16 use</t>
  </si>
  <si>
    <t>5 wifey</t>
  </si>
  <si>
    <t>10 malai</t>
  </si>
  <si>
    <t>30 mm net</t>
  </si>
  <si>
    <t>10 mum gift</t>
  </si>
  <si>
    <t>30 bazaar</t>
  </si>
  <si>
    <t>30 use</t>
  </si>
  <si>
    <t xml:space="preserve">10 malai </t>
  </si>
  <si>
    <t xml:space="preserve">6 taxi </t>
  </si>
  <si>
    <t>3.5 taxi</t>
  </si>
  <si>
    <t>100 yusha</t>
  </si>
  <si>
    <t>25 use</t>
  </si>
  <si>
    <t>35 use</t>
  </si>
  <si>
    <t>8.5 lunch</t>
  </si>
  <si>
    <t>5.5 use</t>
  </si>
  <si>
    <t>34 use</t>
  </si>
  <si>
    <t>8 use</t>
  </si>
  <si>
    <t>10 gift</t>
  </si>
  <si>
    <t>9 taxi</t>
  </si>
  <si>
    <t>40 1stop</t>
  </si>
  <si>
    <t>125 fb</t>
  </si>
  <si>
    <t>7 use</t>
  </si>
  <si>
    <t>12 electric  bill</t>
  </si>
  <si>
    <t xml:space="preserve">4 taxi </t>
  </si>
  <si>
    <t>13 taxi</t>
  </si>
  <si>
    <t>30 taxi</t>
  </si>
  <si>
    <t>27.6  +17 lakhs</t>
  </si>
  <si>
    <t>100 taxi</t>
  </si>
  <si>
    <t>200 ma su</t>
  </si>
  <si>
    <t>110 loan</t>
  </si>
  <si>
    <t>110 wife</t>
  </si>
  <si>
    <t>500 rent</t>
  </si>
  <si>
    <t>30 mne</t>
  </si>
  <si>
    <t>40 use</t>
  </si>
  <si>
    <t>100 yusha loan</t>
  </si>
  <si>
    <t>20 bazaar</t>
  </si>
  <si>
    <t>35 taxi</t>
  </si>
  <si>
    <t>38 taxi</t>
  </si>
  <si>
    <t>200 workshop</t>
  </si>
  <si>
    <t>6 topup</t>
  </si>
  <si>
    <t>25 taxi</t>
  </si>
  <si>
    <t>33 mmnet</t>
  </si>
  <si>
    <t>10.7 +28</t>
  </si>
  <si>
    <t>500 mum repay</t>
  </si>
  <si>
    <t>31 cig</t>
  </si>
  <si>
    <t>22 taxi</t>
  </si>
  <si>
    <t>470 wife phone</t>
  </si>
  <si>
    <t>190 home use + tv</t>
  </si>
  <si>
    <t>200 wifey</t>
  </si>
  <si>
    <t>60 dd</t>
  </si>
  <si>
    <t>150 workshop</t>
  </si>
  <si>
    <t>10 topup</t>
  </si>
  <si>
    <t>20 workshop</t>
  </si>
  <si>
    <t xml:space="preserve">15 domain </t>
  </si>
  <si>
    <t>8 taxi</t>
  </si>
  <si>
    <t xml:space="preserve">10 use </t>
  </si>
  <si>
    <t>40 wifey</t>
  </si>
  <si>
    <t>20 l &amp; s</t>
  </si>
  <si>
    <t>15 use wife</t>
  </si>
  <si>
    <t xml:space="preserve">33 electric bill </t>
  </si>
  <si>
    <t>3 taxi</t>
  </si>
  <si>
    <t>30 mmnet</t>
  </si>
  <si>
    <t>33 cig</t>
  </si>
  <si>
    <t>240 fb</t>
  </si>
  <si>
    <t>5 axi</t>
  </si>
  <si>
    <t xml:space="preserve">45 heater install </t>
  </si>
  <si>
    <t>150 wifey</t>
  </si>
  <si>
    <t>5.5 tailor</t>
  </si>
  <si>
    <t>31 fuel</t>
  </si>
  <si>
    <t>12 lilla</t>
  </si>
  <si>
    <t>75 dinner</t>
  </si>
  <si>
    <t>7 tailor</t>
  </si>
  <si>
    <t>4 topup</t>
  </si>
  <si>
    <t>13 dd</t>
  </si>
  <si>
    <t>48 car rent 6 d</t>
  </si>
  <si>
    <t xml:space="preserve">12 shorts </t>
  </si>
  <si>
    <t>2.8.          +22</t>
  </si>
  <si>
    <t>37 lunch</t>
  </si>
  <si>
    <t>21 use</t>
  </si>
  <si>
    <t>8 topup</t>
  </si>
  <si>
    <t>10 lilla</t>
  </si>
  <si>
    <t>20 cig piper</t>
  </si>
  <si>
    <t>20 lunch</t>
  </si>
  <si>
    <t>30 wedding gift</t>
  </si>
  <si>
    <t xml:space="preserve">10 topup </t>
  </si>
  <si>
    <t>50 City mart</t>
  </si>
  <si>
    <t xml:space="preserve">10 clinic </t>
  </si>
  <si>
    <t>80. Car rent</t>
  </si>
  <si>
    <t xml:space="preserve">60 mne </t>
  </si>
  <si>
    <t xml:space="preserve">17 cake </t>
  </si>
  <si>
    <t>70 clothes</t>
  </si>
  <si>
    <t>25 bgz</t>
  </si>
  <si>
    <t>43 cig shake</t>
  </si>
  <si>
    <t>30 dinner</t>
  </si>
  <si>
    <t>17 wifey</t>
  </si>
  <si>
    <t>5 phati</t>
  </si>
  <si>
    <t>32 electric</t>
  </si>
  <si>
    <t>25 dd</t>
  </si>
  <si>
    <t>20 bgz</t>
  </si>
  <si>
    <t>20.8.        +15</t>
  </si>
  <si>
    <t>8 wifey</t>
  </si>
  <si>
    <t>7 lunch</t>
  </si>
  <si>
    <t>48 dinner</t>
  </si>
  <si>
    <t>42 1 stop</t>
  </si>
  <si>
    <t>10 top-up</t>
  </si>
  <si>
    <t>80 car rent</t>
  </si>
  <si>
    <t>22 sweets MTK</t>
  </si>
  <si>
    <t>100 home use</t>
  </si>
  <si>
    <t>30 phati</t>
  </si>
  <si>
    <t xml:space="preserve">50 clinic </t>
  </si>
  <si>
    <t>55 cig + 100</t>
  </si>
  <si>
    <t>55 gift</t>
  </si>
  <si>
    <t>40 bgz</t>
  </si>
  <si>
    <t xml:space="preserve">15 use </t>
  </si>
  <si>
    <t>9 agreements</t>
  </si>
  <si>
    <t>12 lunch</t>
  </si>
  <si>
    <t>4 desert</t>
  </si>
  <si>
    <t>35 fuel</t>
  </si>
  <si>
    <t>55 pro 1</t>
  </si>
  <si>
    <t>27 dinner</t>
  </si>
  <si>
    <t>19 dinner</t>
  </si>
  <si>
    <t>6  malai</t>
  </si>
  <si>
    <t>27 bazaar</t>
  </si>
  <si>
    <t xml:space="preserve">18 cards </t>
  </si>
  <si>
    <t>90 car rent</t>
  </si>
  <si>
    <t>100 bgz</t>
  </si>
  <si>
    <t>45 cig</t>
  </si>
  <si>
    <t>50 1stop</t>
  </si>
  <si>
    <t>160 dinner</t>
  </si>
  <si>
    <t>20 dessert malai</t>
  </si>
  <si>
    <t>18 city mart</t>
  </si>
  <si>
    <t>36 sd card</t>
  </si>
  <si>
    <t xml:space="preserve">10 kebab </t>
  </si>
  <si>
    <t>300 fb</t>
  </si>
  <si>
    <t>250 note 9</t>
  </si>
  <si>
    <t>100 fb</t>
  </si>
  <si>
    <t>25 lunch</t>
  </si>
  <si>
    <t>5 topup</t>
  </si>
  <si>
    <t>85 watch cover</t>
  </si>
  <si>
    <t>72 market place</t>
  </si>
  <si>
    <t>35 apn bill</t>
  </si>
  <si>
    <t>5 agreements</t>
  </si>
  <si>
    <t>12 dinner</t>
  </si>
  <si>
    <t>30 dog feed</t>
  </si>
  <si>
    <t>30 bgz</t>
  </si>
  <si>
    <t>200 shafi ti</t>
  </si>
  <si>
    <t>100 dk gift</t>
  </si>
  <si>
    <t>40 lunch</t>
  </si>
  <si>
    <t>15 bgz</t>
  </si>
  <si>
    <t>25 phati</t>
  </si>
  <si>
    <t xml:space="preserve">80 car </t>
  </si>
  <si>
    <t>25  use</t>
  </si>
  <si>
    <t>50 gift mum</t>
  </si>
  <si>
    <t>35 fan</t>
  </si>
  <si>
    <t>18 use</t>
  </si>
  <si>
    <t>65 wifey use</t>
  </si>
  <si>
    <t xml:space="preserve">11 ice cream </t>
  </si>
  <si>
    <t>10 mother topup</t>
  </si>
  <si>
    <t>430 fb</t>
  </si>
  <si>
    <t xml:space="preserve">17.9      1+5 Acc = 6 </t>
  </si>
  <si>
    <t>200 wifey     400</t>
  </si>
  <si>
    <t>20 bgz      380</t>
  </si>
  <si>
    <t>5 lunch       375</t>
  </si>
  <si>
    <t>85 cig dun    290</t>
  </si>
  <si>
    <t>30 fuel       260</t>
  </si>
  <si>
    <t>15 use         245</t>
  </si>
  <si>
    <t>62 wifey cm   183</t>
  </si>
  <si>
    <t>38 electric bill 145</t>
  </si>
  <si>
    <t>15  dog feed  130</t>
  </si>
  <si>
    <t>80 car rent    550</t>
  </si>
  <si>
    <t>300 fb           250</t>
  </si>
  <si>
    <t>33 bazaar      217</t>
  </si>
  <si>
    <t>30 fuel           187</t>
  </si>
  <si>
    <t>35 dd              152</t>
  </si>
  <si>
    <t>10 use            142</t>
  </si>
  <si>
    <t>7 clinic           135</t>
  </si>
  <si>
    <t>20 bgz            115</t>
  </si>
  <si>
    <t>45 hphone     70</t>
  </si>
  <si>
    <t>20    use      50</t>
  </si>
  <si>
    <t>150 dk gift   50</t>
  </si>
  <si>
    <t>30 dd 20</t>
  </si>
  <si>
    <t>20 use       200</t>
  </si>
  <si>
    <t>5 topup     195</t>
  </si>
  <si>
    <t>30 fuel      165</t>
  </si>
  <si>
    <t>34 use        131</t>
  </si>
  <si>
    <t>30 clinic     101</t>
  </si>
  <si>
    <t>9 dinner     92</t>
  </si>
  <si>
    <t>20 dd           72</t>
  </si>
  <si>
    <t>16 lunch       58</t>
  </si>
  <si>
    <t>10 topup      48</t>
  </si>
  <si>
    <t>42 bouquet   6</t>
  </si>
  <si>
    <t>27.9          + 1 Mil from Main</t>
  </si>
  <si>
    <t>360  CK Wifey B gift      640</t>
  </si>
  <si>
    <t>450    fb         190</t>
  </si>
  <si>
    <t>10 fuel      180</t>
  </si>
  <si>
    <t>10 mum    170</t>
  </si>
  <si>
    <t>10 lilla     160</t>
  </si>
  <si>
    <t>10 use     150</t>
  </si>
  <si>
    <t>20 fuel    130</t>
  </si>
  <si>
    <t>10 wife     120</t>
  </si>
  <si>
    <t>10 use    110</t>
  </si>
  <si>
    <t>200 fb     110</t>
  </si>
  <si>
    <t>10 lunch 100</t>
  </si>
  <si>
    <t>40 dd    60</t>
  </si>
  <si>
    <t>30 bgz  30</t>
  </si>
  <si>
    <t>10 lunch 20</t>
  </si>
  <si>
    <t>150 1stop wife        370</t>
  </si>
  <si>
    <t>20 fuel  350</t>
  </si>
  <si>
    <t>15 use 335</t>
  </si>
  <si>
    <t>30 fuel                  305</t>
  </si>
  <si>
    <t>5 battery              300</t>
  </si>
  <si>
    <t>30 bgz                  270</t>
  </si>
  <si>
    <t>60 car rent           210</t>
  </si>
  <si>
    <t>10 use                   200</t>
  </si>
  <si>
    <t>25 lunch ++          175</t>
  </si>
  <si>
    <t>3       battery        172</t>
  </si>
  <si>
    <t>10     fuel              162</t>
  </si>
  <si>
    <t>20    lilla sadka    142</t>
  </si>
  <si>
    <t>35    Internet        107</t>
  </si>
  <si>
    <t>7         taxi           100</t>
  </si>
  <si>
    <t>365    Battery     235</t>
  </si>
  <si>
    <t>25      use            210</t>
  </si>
  <si>
    <t>30      bgz           180</t>
  </si>
  <si>
    <t>25     dinner        155</t>
  </si>
  <si>
    <t>130     dk            25</t>
  </si>
  <si>
    <t>500  fb             1025</t>
  </si>
  <si>
    <t>25    dd             1000</t>
  </si>
  <si>
    <t>50  cig               950</t>
  </si>
  <si>
    <t>110   fuel            840</t>
  </si>
  <si>
    <t>10     toll             830</t>
  </si>
  <si>
    <t>60   fuel            770</t>
  </si>
  <si>
    <t>45   fuel            725</t>
  </si>
  <si>
    <t>10   c point       715</t>
  </si>
  <si>
    <t>85   lunch         630</t>
  </si>
  <si>
    <t>10   lunch         620</t>
  </si>
  <si>
    <t>35  dun            585</t>
  </si>
  <si>
    <t>20  lilla             565</t>
  </si>
  <si>
    <t>470  Hotel        95</t>
  </si>
  <si>
    <t>35  kmm           60</t>
  </si>
  <si>
    <t>45  wifey         15</t>
  </si>
  <si>
    <t>20  bgz      -5</t>
  </si>
  <si>
    <t>30   fuel    65</t>
  </si>
  <si>
    <t>30   dd  35</t>
  </si>
  <si>
    <t>15  charger   20</t>
  </si>
  <si>
    <t>10  battery   10</t>
  </si>
  <si>
    <t>50    fuel     460</t>
  </si>
  <si>
    <t>100   return loan    360</t>
  </si>
  <si>
    <t>100   wifey        260</t>
  </si>
  <si>
    <t>50    ac home    210</t>
  </si>
  <si>
    <t>20   dinner      190</t>
  </si>
  <si>
    <t>15    use           175</t>
  </si>
  <si>
    <t>70   wsk     105</t>
  </si>
  <si>
    <t>15    ac       90</t>
  </si>
  <si>
    <t>30   fuel    60</t>
  </si>
  <si>
    <t>5    use       55</t>
  </si>
  <si>
    <t>15  cafe     40</t>
  </si>
  <si>
    <t>15  bar      25</t>
  </si>
  <si>
    <t>80 9 bar    445</t>
  </si>
  <si>
    <t>100   wifey   345</t>
  </si>
  <si>
    <t>50     bgz      295</t>
  </si>
  <si>
    <t>80   cig dun  215</t>
  </si>
  <si>
    <t>5     use         210</t>
  </si>
  <si>
    <t>30  electric    180</t>
  </si>
  <si>
    <t>20  bgz           160</t>
  </si>
  <si>
    <t>35   city m      130</t>
  </si>
  <si>
    <t>700 comp     430</t>
  </si>
  <si>
    <t>25 dd    405</t>
  </si>
  <si>
    <t>350  fan     65</t>
  </si>
  <si>
    <t>100  Abdullah    465</t>
  </si>
  <si>
    <t>40   fuel      425</t>
  </si>
  <si>
    <t>40    dun      385</t>
  </si>
  <si>
    <t>5     lilla        380</t>
  </si>
  <si>
    <t>35 mmnet   345</t>
  </si>
  <si>
    <t>45  use       300</t>
  </si>
  <si>
    <t>10  use        290</t>
  </si>
  <si>
    <t>150  sensor   140</t>
  </si>
  <si>
    <t>20   topup   120</t>
  </si>
  <si>
    <t>15   dd         105</t>
  </si>
  <si>
    <t>60  fuel    65</t>
  </si>
  <si>
    <t>45 bazaar    20</t>
  </si>
  <si>
    <t>265  e oil      255</t>
  </si>
  <si>
    <t>20  lunch     235</t>
  </si>
  <si>
    <t>235     wifey      500</t>
  </si>
  <si>
    <t>200    mum       300</t>
  </si>
  <si>
    <t>105    din mtk   195</t>
  </si>
  <si>
    <t>40      dd          155</t>
  </si>
  <si>
    <t>20      use        135</t>
  </si>
  <si>
    <t>15   meds     120</t>
  </si>
  <si>
    <t>10    lilla    110</t>
  </si>
  <si>
    <t>200   ABS     410</t>
  </si>
  <si>
    <t>45    fuel    365</t>
  </si>
  <si>
    <t>20   l plate   345</t>
  </si>
  <si>
    <t>20   use     325</t>
  </si>
  <si>
    <t>5    topup   320</t>
  </si>
  <si>
    <t>25   dd    295</t>
  </si>
  <si>
    <t>75   cig dun   220</t>
  </si>
  <si>
    <t>50   fuel    170</t>
  </si>
  <si>
    <t>5 car wash  165</t>
  </si>
  <si>
    <t>10  mtta    155</t>
  </si>
  <si>
    <t>35  bgz     120</t>
  </si>
  <si>
    <t>10  use      110</t>
  </si>
  <si>
    <t>50  fuel   60</t>
  </si>
  <si>
    <t>10  dinner  50</t>
  </si>
  <si>
    <t>40  dd   10</t>
  </si>
  <si>
    <t>35   use    -</t>
  </si>
  <si>
    <t>70   Az Bhai    100</t>
  </si>
  <si>
    <t>40    use    60</t>
  </si>
  <si>
    <t>500   wifey        560</t>
  </si>
  <si>
    <t>50     fuel    510</t>
  </si>
  <si>
    <t>100   dk    410</t>
  </si>
  <si>
    <t>45     autocare   365</t>
  </si>
  <si>
    <t>150   fb      215</t>
  </si>
  <si>
    <t>20    dd     195</t>
  </si>
  <si>
    <t>80    whis  115</t>
  </si>
  <si>
    <t>10    use    105</t>
  </si>
  <si>
    <t>10    lilla     95</t>
  </si>
  <si>
    <t>30   fuel   65</t>
  </si>
  <si>
    <t>30   use    35</t>
  </si>
  <si>
    <t>15   fuel  120</t>
  </si>
  <si>
    <t>10  use   110</t>
  </si>
  <si>
    <t>300  workshop  210</t>
  </si>
  <si>
    <t>30   fuel   180</t>
  </si>
  <si>
    <t>25   bgz    155</t>
  </si>
  <si>
    <t>10   use     145</t>
  </si>
  <si>
    <t>50  cig      95</t>
  </si>
  <si>
    <t>15   topup   80</t>
  </si>
  <si>
    <t>10 lunch    70</t>
  </si>
  <si>
    <t>10   use     60</t>
  </si>
  <si>
    <t>15   fuel    45</t>
  </si>
  <si>
    <t>5   topup  40</t>
  </si>
  <si>
    <t>40  automan   --</t>
  </si>
  <si>
    <t>50   wifey   100</t>
  </si>
  <si>
    <t>30  bgz    70</t>
  </si>
  <si>
    <t>15   use    55</t>
  </si>
  <si>
    <t>30  dd    25</t>
  </si>
  <si>
    <t>10   use  15</t>
  </si>
  <si>
    <t>200  workshop   115</t>
  </si>
  <si>
    <t>50   fuel    65</t>
  </si>
  <si>
    <t>15    use    50</t>
  </si>
  <si>
    <t>15   bgz    35</t>
  </si>
  <si>
    <t>35  APNNet   --</t>
  </si>
  <si>
    <t xml:space="preserve">20      clinic      495   </t>
  </si>
  <si>
    <t>300   workshop   195</t>
  </si>
  <si>
    <t>50      wifey      145</t>
  </si>
  <si>
    <t>10       use       135</t>
  </si>
  <si>
    <t>200     wifey      400</t>
  </si>
  <si>
    <t>200      fb           200</t>
  </si>
  <si>
    <t>40      dd            160</t>
  </si>
  <si>
    <t>65      dun +        95</t>
  </si>
  <si>
    <t>5        use          90</t>
  </si>
  <si>
    <t>5        topup      80</t>
  </si>
  <si>
    <t>100     fuel      430</t>
  </si>
  <si>
    <t>230     nano    200</t>
  </si>
  <si>
    <t>330    laptop   370</t>
  </si>
  <si>
    <t>40     mtta       330</t>
  </si>
  <si>
    <t>20     use         310</t>
  </si>
  <si>
    <t>1200  workshop  610</t>
  </si>
  <si>
    <t>300   Wifey     310</t>
  </si>
  <si>
    <t>10   car wash   300</t>
  </si>
  <si>
    <t>150    return loan   150</t>
  </si>
  <si>
    <t>50   cig           100</t>
  </si>
  <si>
    <t>100    Visa      400</t>
  </si>
  <si>
    <t>400    workshop   600</t>
  </si>
  <si>
    <t>20     use             580</t>
  </si>
  <si>
    <t>5        gift          575</t>
  </si>
  <si>
    <t>15      use       560</t>
  </si>
  <si>
    <t>25    dd        535</t>
  </si>
  <si>
    <t>15    use       520</t>
  </si>
  <si>
    <t>25    bgz      495</t>
  </si>
  <si>
    <t>20   wifey   475</t>
  </si>
  <si>
    <t>80   fuel     395</t>
  </si>
  <si>
    <t>10    bgz    385</t>
  </si>
  <si>
    <t>20   dd      365</t>
  </si>
  <si>
    <t>5     use     360</t>
  </si>
  <si>
    <t>25    use    335</t>
  </si>
  <si>
    <t>50   electric   285</t>
  </si>
  <si>
    <t>15   use    270</t>
  </si>
  <si>
    <t>35  lunch   235</t>
  </si>
  <si>
    <t>600  workshop   335</t>
  </si>
  <si>
    <t>100  wifey      235</t>
  </si>
  <si>
    <t>50   fuel       185</t>
  </si>
  <si>
    <t>40   bgz     145</t>
  </si>
  <si>
    <t>15    use     130</t>
  </si>
  <si>
    <t>50   makro   80</t>
  </si>
  <si>
    <t>35 use       45</t>
  </si>
  <si>
    <t>15   use   30</t>
  </si>
  <si>
    <t>15   bazaar   15</t>
  </si>
  <si>
    <t>300  Wifey     215</t>
  </si>
  <si>
    <t>10  bgz  205</t>
  </si>
  <si>
    <t>50  makro  155</t>
  </si>
  <si>
    <t>250  key    5</t>
  </si>
  <si>
    <t>90  M&amp;E     315</t>
  </si>
  <si>
    <t>20 dd     295</t>
  </si>
  <si>
    <t>30   dd   265</t>
  </si>
  <si>
    <t>50  cig   215</t>
  </si>
  <si>
    <t>50   fuel   165</t>
  </si>
  <si>
    <t>25  use   140</t>
  </si>
  <si>
    <t>20 dun     220</t>
  </si>
  <si>
    <t>10   topup    210</t>
  </si>
  <si>
    <t>25    dd      185</t>
  </si>
  <si>
    <t>50  fuel    135</t>
  </si>
  <si>
    <t>10   use    125</t>
  </si>
  <si>
    <t>15   use    110</t>
  </si>
  <si>
    <t>30    dd    80</t>
  </si>
  <si>
    <t>10    use   70</t>
  </si>
  <si>
    <t>30   dd     40</t>
  </si>
  <si>
    <t>100    Wifey       140</t>
  </si>
  <si>
    <t>25        cig         115</t>
  </si>
  <si>
    <t>10      use         105</t>
  </si>
  <si>
    <t>50   fuel    55</t>
  </si>
  <si>
    <t>15    use    40</t>
  </si>
  <si>
    <t>5   lilla   35</t>
  </si>
  <si>
    <t>15   use   20</t>
  </si>
  <si>
    <t>10  mum  10</t>
  </si>
  <si>
    <t>55   wifey     55</t>
  </si>
  <si>
    <t>20   fuel     35</t>
  </si>
  <si>
    <t>20    use    15</t>
  </si>
  <si>
    <t xml:space="preserve">50   Wifey       565    </t>
  </si>
  <si>
    <t>50   fuel    515</t>
  </si>
  <si>
    <t>20   bgz    495</t>
  </si>
  <si>
    <t>10    use    485</t>
  </si>
  <si>
    <t>25    lunch   460</t>
  </si>
  <si>
    <t>50   fuel      410</t>
  </si>
  <si>
    <t>30   dinner  380</t>
  </si>
  <si>
    <t>30   dun      350</t>
  </si>
  <si>
    <t>15    bkk ygn    335</t>
  </si>
  <si>
    <t>300   fb    35</t>
  </si>
  <si>
    <t>35   Internet bill    -</t>
  </si>
  <si>
    <t>40       fuel        80</t>
  </si>
  <si>
    <t>20       Wifey     60</t>
  </si>
  <si>
    <t>15        Use        45</t>
  </si>
  <si>
    <t>15       Topup     30</t>
  </si>
  <si>
    <t>1200   rent     830</t>
  </si>
  <si>
    <t>200  Wifey    630</t>
  </si>
  <si>
    <t>100    fuel     530</t>
  </si>
  <si>
    <t>50     dd        480</t>
  </si>
  <si>
    <t>80     cig dun   400</t>
  </si>
  <si>
    <t>25   use     375</t>
  </si>
  <si>
    <t>45    bazaar         330</t>
  </si>
  <si>
    <t>5      car wash      325</t>
  </si>
  <si>
    <t>80    dd               245</t>
  </si>
  <si>
    <t>5    use     240</t>
  </si>
  <si>
    <t>5    dk      235</t>
  </si>
  <si>
    <t>10    use    225</t>
  </si>
  <si>
    <t>75     mrpda    150</t>
  </si>
  <si>
    <t>50    fuel    100</t>
  </si>
  <si>
    <t>40    electric bill     60</t>
  </si>
  <si>
    <t>5  hair cut    55</t>
  </si>
  <si>
    <t>10   malai     45</t>
  </si>
  <si>
    <t>100  mother 145</t>
  </si>
  <si>
    <t>50   fuel     95</t>
  </si>
  <si>
    <t>20    dd   75</t>
  </si>
  <si>
    <t>10   use   65</t>
  </si>
  <si>
    <t>15   mgw   50</t>
  </si>
  <si>
    <t>20   fuel   30</t>
  </si>
  <si>
    <t>10   bgz    20</t>
  </si>
  <si>
    <t>10    use   10</t>
  </si>
  <si>
    <t>25   whis   -</t>
  </si>
  <si>
    <t xml:space="preserve">25    dinner </t>
  </si>
  <si>
    <t>5     lilla</t>
  </si>
  <si>
    <t>30  M&amp;N Nov  590</t>
  </si>
  <si>
    <t>390  Fb       200</t>
  </si>
  <si>
    <t>100  Wifey   100</t>
  </si>
  <si>
    <t>50    fuel     50</t>
  </si>
  <si>
    <t>25  cig whis   25</t>
  </si>
  <si>
    <t>75   Wifey    150</t>
  </si>
  <si>
    <t>50   fuel     100</t>
  </si>
  <si>
    <t>40   dd      60</t>
  </si>
  <si>
    <t>20   use     40</t>
  </si>
  <si>
    <t>10   use   30</t>
  </si>
  <si>
    <t>10   tailor   20</t>
  </si>
  <si>
    <t>30   dd   20</t>
  </si>
  <si>
    <t>25   dinner   -</t>
  </si>
  <si>
    <t>10   Wifey    38</t>
  </si>
  <si>
    <t>25   fuel     13</t>
  </si>
  <si>
    <t>5  use   8</t>
  </si>
  <si>
    <t>20   use    88</t>
  </si>
  <si>
    <t>30   charger   58</t>
  </si>
  <si>
    <t>50   fuel    8</t>
  </si>
  <si>
    <t>8     use    -</t>
  </si>
  <si>
    <t>20   tailor    56</t>
  </si>
  <si>
    <t>16   Wifey    40</t>
  </si>
  <si>
    <t>30   dd    10</t>
  </si>
  <si>
    <t>10   use  -</t>
  </si>
  <si>
    <t>14    Wifey    80</t>
  </si>
  <si>
    <t>50   fuel     30</t>
  </si>
  <si>
    <t>10  tailor    61</t>
  </si>
  <si>
    <t>20   use    41</t>
  </si>
  <si>
    <t>16   lunch   25</t>
  </si>
  <si>
    <t>15   bgz    10</t>
  </si>
  <si>
    <t>5   topup   5</t>
  </si>
  <si>
    <t>40  1 Stop   105</t>
  </si>
  <si>
    <t>65   dd    40</t>
  </si>
  <si>
    <t>35   apn  5</t>
  </si>
  <si>
    <t>5   use   -</t>
  </si>
  <si>
    <t>22  Wifey   35</t>
  </si>
  <si>
    <t>10  tailor   25</t>
  </si>
  <si>
    <t>15    use    10</t>
  </si>
  <si>
    <t>35  electric   175</t>
  </si>
  <si>
    <t>50  Wifey    125</t>
  </si>
  <si>
    <t>50  fuel     75</t>
  </si>
  <si>
    <t>10  cig      65</t>
  </si>
  <si>
    <t>20  dd     45</t>
  </si>
  <si>
    <t>25   use   20</t>
  </si>
  <si>
    <t>10  use   10</t>
  </si>
  <si>
    <t>40  1 Stop   10</t>
  </si>
  <si>
    <t>50  fuel   15</t>
  </si>
  <si>
    <t>15  use    -</t>
  </si>
  <si>
    <t>30   fuel    -</t>
  </si>
  <si>
    <t xml:space="preserve">20  use  </t>
  </si>
  <si>
    <t>45   fb   5</t>
  </si>
  <si>
    <t xml:space="preserve">20 fuel  </t>
  </si>
  <si>
    <t xml:space="preserve">4  tailor  </t>
  </si>
  <si>
    <t>10  use</t>
  </si>
  <si>
    <t>100     home use    900</t>
  </si>
  <si>
    <t>100    fuel      800</t>
  </si>
  <si>
    <t>100      fb       700</t>
  </si>
  <si>
    <t>350     Wifey      350</t>
  </si>
  <si>
    <t>15     use        335</t>
  </si>
  <si>
    <t>40    bgz       295</t>
  </si>
  <si>
    <t>100   dd   195</t>
  </si>
  <si>
    <t>15 use  180</t>
  </si>
  <si>
    <t>10  topup  170</t>
  </si>
  <si>
    <t xml:space="preserve">200    Than Win   </t>
  </si>
  <si>
    <t>5    use</t>
  </si>
  <si>
    <t>5    topup</t>
  </si>
  <si>
    <t>15     gift Ye Htun</t>
  </si>
  <si>
    <t>15     use</t>
  </si>
  <si>
    <t xml:space="preserve">5       topup </t>
  </si>
  <si>
    <t xml:space="preserve">15   use  </t>
  </si>
  <si>
    <t xml:space="preserve">15   dd  </t>
  </si>
  <si>
    <t>20  fuel    180</t>
  </si>
  <si>
    <t>90   Wifey   90</t>
  </si>
  <si>
    <t>15   dd        65</t>
  </si>
  <si>
    <t>20   use     45</t>
  </si>
  <si>
    <t>20  dd   25</t>
  </si>
  <si>
    <t xml:space="preserve">25   dd   </t>
  </si>
  <si>
    <t>15   use</t>
  </si>
  <si>
    <t xml:space="preserve">10   dd   </t>
  </si>
  <si>
    <t>100    Wifey      200</t>
  </si>
  <si>
    <t>5   topup    195</t>
  </si>
  <si>
    <t>30   fuel   165</t>
  </si>
  <si>
    <t>45   bgz    120</t>
  </si>
  <si>
    <t>15     use    105</t>
  </si>
  <si>
    <t>5     W use    100</t>
  </si>
  <si>
    <t>22   use       78</t>
  </si>
  <si>
    <t>5     topup   73</t>
  </si>
  <si>
    <t>13    Wifey  60  v</t>
  </si>
  <si>
    <t>20 Wifey   40</t>
  </si>
  <si>
    <t>25   use   15</t>
  </si>
  <si>
    <t>100   fb    900</t>
  </si>
  <si>
    <t>100   m&amp;e     800</t>
  </si>
  <si>
    <t>400   Wifey    400</t>
  </si>
  <si>
    <t>45       cig       365</t>
  </si>
  <si>
    <t>300     dd     65</t>
  </si>
  <si>
    <t>12       dinner   53</t>
  </si>
  <si>
    <t>10  Wifey      43</t>
  </si>
  <si>
    <t>10   Use        33</t>
  </si>
  <si>
    <t>175   City Mart    858</t>
  </si>
  <si>
    <t>50   fuel      808</t>
  </si>
  <si>
    <t>18    topup    790</t>
  </si>
  <si>
    <t>410   Inverter  380</t>
  </si>
  <si>
    <t>15    cb     365</t>
  </si>
  <si>
    <t>35  Internet   330</t>
  </si>
  <si>
    <t>35    breaker     295</t>
  </si>
  <si>
    <t>15    use    280</t>
  </si>
  <si>
    <t>10   use    270</t>
  </si>
  <si>
    <t>35   charger cover   235</t>
  </si>
  <si>
    <t>125   fuel     110</t>
  </si>
  <si>
    <t>10   topup   100</t>
  </si>
  <si>
    <t>85   dinner   15</t>
  </si>
  <si>
    <t>200  Than Win     315</t>
  </si>
  <si>
    <t>5      cig      310</t>
  </si>
  <si>
    <t>1000   Wifey       310</t>
  </si>
  <si>
    <t>5         taxi      305</t>
  </si>
  <si>
    <t>50       dd       255</t>
  </si>
  <si>
    <t>15     bgz     240</t>
  </si>
  <si>
    <t>100   fb      140</t>
  </si>
  <si>
    <t>1300     car repair   340</t>
  </si>
  <si>
    <t>45        cig           295</t>
  </si>
  <si>
    <t>20         dinner      275</t>
  </si>
  <si>
    <t>145        1stop     130</t>
  </si>
  <si>
    <t>450    Mum Rtn Loan   680</t>
  </si>
  <si>
    <t>70      Pro  1      610</t>
  </si>
  <si>
    <t>5       TopUp     605</t>
  </si>
  <si>
    <t>30    Use         575</t>
  </si>
  <si>
    <t>25  lunch ++    550</t>
  </si>
  <si>
    <t>100   dd    450</t>
  </si>
  <si>
    <t>5   use      445</t>
  </si>
  <si>
    <t>100   fb    345</t>
  </si>
  <si>
    <t>10   whis    335</t>
  </si>
  <si>
    <t>10   wiper    325</t>
  </si>
  <si>
    <t>15   use       310</t>
  </si>
  <si>
    <t>5       topup   305</t>
  </si>
  <si>
    <t>50     bazaar    255</t>
  </si>
  <si>
    <t>10     topup     245</t>
  </si>
  <si>
    <t>5      use    240</t>
  </si>
  <si>
    <t>20     fuel                220</t>
  </si>
  <si>
    <t>50      dd                 170</t>
  </si>
  <si>
    <t>10      tailor             160</t>
  </si>
  <si>
    <t>30     ac service     130</t>
  </si>
  <si>
    <t>70    fuel      60</t>
  </si>
  <si>
    <t>15     bgz      45</t>
  </si>
  <si>
    <t>5      use       40</t>
  </si>
  <si>
    <t>10    whis     30</t>
  </si>
  <si>
    <t>25    dd   505</t>
  </si>
  <si>
    <t>40    bgz         465</t>
  </si>
  <si>
    <t>10    tailor       455</t>
  </si>
  <si>
    <t>5      topup     450</t>
  </si>
  <si>
    <t>5     tailor       445</t>
  </si>
  <si>
    <t>15    use         430</t>
  </si>
  <si>
    <t>10    mum     420</t>
  </si>
  <si>
    <t>100   fuel      320</t>
  </si>
  <si>
    <t>60    cig whis       260</t>
  </si>
  <si>
    <t>60    electric    200</t>
  </si>
  <si>
    <t>105   fb     95</t>
  </si>
  <si>
    <t>15     ice cream  80</t>
  </si>
  <si>
    <t>5      use       75</t>
  </si>
  <si>
    <t>15    lunch      60</t>
  </si>
  <si>
    <t>50   Wifey      134</t>
  </si>
  <si>
    <t>2     tailor       132</t>
  </si>
  <si>
    <t>17    whis use    115</t>
  </si>
  <si>
    <t>5   topup        110</t>
  </si>
  <si>
    <t>10    traffic    100</t>
  </si>
  <si>
    <t>15    bgz      85</t>
  </si>
  <si>
    <t>12    tailor    73</t>
  </si>
  <si>
    <t>14    use       59</t>
  </si>
  <si>
    <t>10    parking  49</t>
  </si>
  <si>
    <t>10    security     39</t>
  </si>
  <si>
    <t>10    lunch         29</t>
  </si>
  <si>
    <t>10    laundry      19</t>
  </si>
  <si>
    <t>50   Wifey         79</t>
  </si>
  <si>
    <t>5     topup   74</t>
  </si>
  <si>
    <t>15    car wash    59</t>
  </si>
  <si>
    <t>4     lunch     55</t>
  </si>
  <si>
    <t>6     iPhone cable   49</t>
  </si>
  <si>
    <t>40  Home use     1759</t>
  </si>
  <si>
    <t>100    fuel            1659</t>
  </si>
  <si>
    <t>150    icloud        1509</t>
  </si>
  <si>
    <t>750    Wifey         759</t>
  </si>
  <si>
    <t>150    dd              609</t>
  </si>
  <si>
    <t>15     use              594</t>
  </si>
  <si>
    <t>25    meds           569</t>
  </si>
  <si>
    <t>55    cig  whis      514</t>
  </si>
  <si>
    <t>5     topup up     509</t>
  </si>
  <si>
    <t>10   fittings         499</t>
  </si>
  <si>
    <t>12    whis             487</t>
  </si>
  <si>
    <t>30   ycdc           457</t>
  </si>
  <si>
    <t>15    lunch          442</t>
  </si>
  <si>
    <t>7     hair cut       435</t>
  </si>
  <si>
    <t>10   inj cleaner   425</t>
  </si>
  <si>
    <t>30   whis ++       395</t>
  </si>
  <si>
    <t>15    use     390</t>
  </si>
  <si>
    <t>115   fuel           1025</t>
  </si>
  <si>
    <t>335   Wifey       690</t>
  </si>
  <si>
    <t>200   Than Win   490</t>
  </si>
  <si>
    <t>30      Wifey         556</t>
  </si>
  <si>
    <t>35      Internet      521</t>
  </si>
  <si>
    <t>10       use                 511</t>
  </si>
  <si>
    <t>30      massage        481</t>
  </si>
  <si>
    <t>90      fb                    391</t>
  </si>
  <si>
    <t>10      traffic     381</t>
  </si>
  <si>
    <t>10      lunch      371</t>
  </si>
  <si>
    <t>15       bgz        356</t>
  </si>
  <si>
    <t>50     dd            306</t>
  </si>
  <si>
    <t>40     1Stop       266</t>
  </si>
  <si>
    <t>12      use           254</t>
  </si>
  <si>
    <t>6       lunch        248</t>
  </si>
  <si>
    <t>35     dinner       213</t>
  </si>
  <si>
    <t>10     topup       203</t>
  </si>
  <si>
    <t>15       bgz         188</t>
  </si>
  <si>
    <t>100     fuel           88</t>
  </si>
  <si>
    <t>58       cig whis    30</t>
  </si>
  <si>
    <t>15         bgz         15</t>
  </si>
  <si>
    <t xml:space="preserve">30        m&amp;e        </t>
  </si>
  <si>
    <t xml:space="preserve">6           lunch       </t>
  </si>
  <si>
    <t>30       use</t>
  </si>
  <si>
    <t>15        use</t>
  </si>
  <si>
    <t>7         lunch</t>
  </si>
  <si>
    <t>20      dinner</t>
  </si>
  <si>
    <t>4        photo</t>
  </si>
  <si>
    <t xml:space="preserve">5        lunch </t>
  </si>
  <si>
    <t>6        topup</t>
  </si>
  <si>
    <t>10      use</t>
  </si>
  <si>
    <t>60     fb</t>
  </si>
  <si>
    <t>20     dd</t>
  </si>
  <si>
    <t>15      dd</t>
  </si>
  <si>
    <t>20     mum</t>
  </si>
  <si>
    <t>20    dd</t>
  </si>
  <si>
    <t>3      topup</t>
  </si>
  <si>
    <t>15      use</t>
  </si>
  <si>
    <t>500       Wifey       500</t>
  </si>
  <si>
    <t>100        fb             400</t>
  </si>
  <si>
    <t>100       fuel          300</t>
  </si>
  <si>
    <t>20        dd             280</t>
  </si>
  <si>
    <t>10       use             270</t>
  </si>
  <si>
    <t>60      cig+whis      210</t>
  </si>
  <si>
    <t>13     topup      197</t>
  </si>
  <si>
    <t>15     bgz          182</t>
  </si>
  <si>
    <t>30   home use   152</t>
  </si>
  <si>
    <t>30     bgz       122</t>
  </si>
  <si>
    <t>13       use     109</t>
  </si>
  <si>
    <t>20     dd     89</t>
  </si>
  <si>
    <t>1260      Rent    629</t>
  </si>
  <si>
    <t>270      Wifey   359</t>
  </si>
  <si>
    <t>20       use        339</t>
  </si>
  <si>
    <t>40   use city mart    289</t>
  </si>
  <si>
    <t>60   fb        229</t>
  </si>
  <si>
    <t>20    dd       209</t>
  </si>
  <si>
    <t>9     lunch    200</t>
  </si>
  <si>
    <t>10   use     190</t>
  </si>
  <si>
    <t>20    use   170</t>
  </si>
  <si>
    <t>100    fuel    70    (19.6)</t>
  </si>
  <si>
    <t>10    use    60</t>
  </si>
  <si>
    <t>20   dd     40</t>
  </si>
  <si>
    <t>15    use    25</t>
  </si>
  <si>
    <t>15   breakfast  10</t>
  </si>
  <si>
    <t xml:space="preserve">38     fuel     </t>
  </si>
  <si>
    <t xml:space="preserve">35    Internet    </t>
  </si>
  <si>
    <t>50   dinner</t>
  </si>
  <si>
    <t>17    use</t>
  </si>
  <si>
    <t>10    topup</t>
  </si>
  <si>
    <t>15    dd</t>
  </si>
  <si>
    <t>10    lunch</t>
  </si>
  <si>
    <t>10   Use</t>
  </si>
  <si>
    <t>100       fuel         900</t>
  </si>
  <si>
    <t>100       fb            800</t>
  </si>
  <si>
    <t>100       Home Use    700</t>
  </si>
  <si>
    <t>350    Wifey        350</t>
  </si>
  <si>
    <t>20      use dbz    330</t>
  </si>
  <si>
    <t>45        fb        285</t>
  </si>
  <si>
    <t>45       cig       240</t>
  </si>
  <si>
    <t>30       dd       210</t>
  </si>
  <si>
    <t>25        use     185</t>
  </si>
  <si>
    <t>25      dd       160</t>
  </si>
  <si>
    <t>25      use     135</t>
  </si>
  <si>
    <t>5         use     130</t>
  </si>
  <si>
    <t>50      fuel     80</t>
  </si>
  <si>
    <t>20      bgz      60</t>
  </si>
  <si>
    <t>15       lunch     45</t>
  </si>
  <si>
    <t>25     use      20</t>
  </si>
  <si>
    <t>12   bgz     25</t>
  </si>
  <si>
    <t>5     babu     155</t>
  </si>
  <si>
    <t>20    fuel      135</t>
  </si>
  <si>
    <t>20    dd      115</t>
  </si>
  <si>
    <t>20    lunch use    95</t>
  </si>
  <si>
    <t>15     bgz      80</t>
  </si>
  <si>
    <t>10     topup     70</t>
  </si>
  <si>
    <t>30    fuel      40</t>
  </si>
  <si>
    <t xml:space="preserve">40    fuel     </t>
  </si>
  <si>
    <t>12      use        38</t>
  </si>
  <si>
    <t>30     fuel       8</t>
  </si>
  <si>
    <t>100   fuel       708</t>
  </si>
  <si>
    <t>150    fb       558</t>
  </si>
  <si>
    <t>50     Home Use    508</t>
  </si>
  <si>
    <t>250   Wifey     258</t>
  </si>
  <si>
    <t>60    cig whis     188</t>
  </si>
  <si>
    <t>50    bgz            138</t>
  </si>
  <si>
    <t>25     dinner       113</t>
  </si>
  <si>
    <t>13     coffee       100</t>
  </si>
  <si>
    <t>5        lunch        95</t>
  </si>
  <si>
    <t>25      s55 belt     70</t>
  </si>
  <si>
    <t>10      use    60</t>
  </si>
  <si>
    <t>20    use    40</t>
  </si>
  <si>
    <t>20    use    20</t>
  </si>
  <si>
    <t>50   fuel         170</t>
  </si>
  <si>
    <t>35    electric     135</t>
  </si>
  <si>
    <t>45    wifey       90</t>
  </si>
  <si>
    <t>10    lunch     80</t>
  </si>
  <si>
    <t>10    dd       70</t>
  </si>
  <si>
    <t>10     lunch    60</t>
  </si>
  <si>
    <t xml:space="preserve">15     use        45   </t>
  </si>
  <si>
    <t>10     wifey    35</t>
  </si>
  <si>
    <t>5       dd        30</t>
  </si>
  <si>
    <t>5       use       25</t>
  </si>
  <si>
    <t>150         fb           850</t>
  </si>
  <si>
    <t>150       fuel          700</t>
  </si>
  <si>
    <t>250      Wifey       450</t>
  </si>
  <si>
    <t>200     Than Win    250</t>
  </si>
  <si>
    <t>50      bgz           200</t>
  </si>
  <si>
    <t>45      cig             155</t>
  </si>
  <si>
    <t>10        topup        145</t>
  </si>
  <si>
    <t>15      YouTube     130</t>
  </si>
  <si>
    <t>40     Wifey      90</t>
  </si>
  <si>
    <t>25      use         65</t>
  </si>
  <si>
    <t>5     hair cut     60</t>
  </si>
  <si>
    <t>15         dd       45</t>
  </si>
  <si>
    <t>10         bgz     35</t>
  </si>
  <si>
    <t>10         use    25</t>
  </si>
  <si>
    <t>15       use    10</t>
  </si>
  <si>
    <t>10       use     -</t>
  </si>
  <si>
    <t>200    fuel         1500</t>
  </si>
  <si>
    <t>750     Wifey      750</t>
  </si>
  <si>
    <t>30      Headphone      720</t>
  </si>
  <si>
    <t>250     dd                       470</t>
  </si>
  <si>
    <t>250       Than Win         220</t>
  </si>
  <si>
    <t>25        dd             195</t>
  </si>
  <si>
    <t>30        bgz          165</t>
  </si>
  <si>
    <t>30         use         135</t>
  </si>
  <si>
    <t>10         topup      125</t>
  </si>
  <si>
    <t>35         Internet     90</t>
  </si>
  <si>
    <t>100       SSD       390</t>
  </si>
  <si>
    <t>5           dd          385</t>
  </si>
  <si>
    <t>150        fb           235</t>
  </si>
  <si>
    <t>20        lunch       215</t>
  </si>
  <si>
    <t>45        cig           170</t>
  </si>
  <si>
    <t>15         use        155</t>
  </si>
  <si>
    <t>60       ac service      95</t>
  </si>
  <si>
    <t>30       dd       65</t>
  </si>
  <si>
    <t>5          lunch     60</t>
  </si>
  <si>
    <t>20        fb        40</t>
  </si>
  <si>
    <t>30       use       10</t>
  </si>
  <si>
    <t>20       use</t>
  </si>
  <si>
    <t>30      use    20</t>
  </si>
  <si>
    <t>15       use     5</t>
  </si>
  <si>
    <t>200     Wifey     305</t>
  </si>
  <si>
    <t>150     Fuel        155</t>
  </si>
  <si>
    <t>25      dd        130</t>
  </si>
  <si>
    <t>30      bgz      100</t>
  </si>
  <si>
    <t>25      lunch      75</t>
  </si>
  <si>
    <t>5        topup      70</t>
  </si>
  <si>
    <t>20      use          50</t>
  </si>
  <si>
    <t>10      lunch       40</t>
  </si>
  <si>
    <t>100    giveaway      1440</t>
  </si>
  <si>
    <t xml:space="preserve">600     Wifey        840     </t>
  </si>
  <si>
    <t>200     Return Credit     640</t>
  </si>
  <si>
    <t>60      cig use          590</t>
  </si>
  <si>
    <t>50       mum gift      540</t>
  </si>
  <si>
    <t>15        dd                525</t>
  </si>
  <si>
    <t>15        lunch           510</t>
  </si>
  <si>
    <t>30       use              480</t>
  </si>
  <si>
    <t>170     vacuum cleaner    310</t>
  </si>
  <si>
    <t>160     fb                   150</t>
  </si>
  <si>
    <t>5         lunch             145</t>
  </si>
  <si>
    <t>25       dd                  120</t>
  </si>
  <si>
    <t>60      City mart        60</t>
  </si>
  <si>
    <t>450    Wifey Loan    1610</t>
  </si>
  <si>
    <t>200    Dawood Loan      1410</t>
  </si>
  <si>
    <t>250    Home Wifey     1160</t>
  </si>
  <si>
    <t>30      dd           1130</t>
  </si>
  <si>
    <t>25      bgz          1105</t>
  </si>
  <si>
    <t>15       topup      1090</t>
  </si>
  <si>
    <t>10       taxi      1080</t>
  </si>
  <si>
    <t>250    Loan to Wifey     830</t>
  </si>
  <si>
    <t>60      m&amp;e        770</t>
  </si>
  <si>
    <t>15       use          755</t>
  </si>
  <si>
    <t>10      taxi           745</t>
  </si>
  <si>
    <t>100    workshop      645</t>
  </si>
  <si>
    <t>20     dd            625</t>
  </si>
  <si>
    <t>135       fuel       490</t>
  </si>
  <si>
    <t>30       bgz      460</t>
  </si>
  <si>
    <t>10       use       450</t>
  </si>
  <si>
    <t>20      dd        420</t>
  </si>
  <si>
    <t>60     visa      360</t>
  </si>
  <si>
    <t>20      use      340</t>
  </si>
  <si>
    <t>40       bulb    300</t>
  </si>
  <si>
    <t>30      use       270</t>
  </si>
  <si>
    <t>35         gas     235</t>
  </si>
  <si>
    <t>15       lunch     220</t>
  </si>
  <si>
    <t>20       dd      200</t>
  </si>
  <si>
    <t>10      use    190</t>
  </si>
  <si>
    <t>25      use       165</t>
  </si>
  <si>
    <t>18         mum med     147</t>
  </si>
  <si>
    <t>12          use              135</t>
  </si>
  <si>
    <t>10         lunch           125</t>
  </si>
  <si>
    <t>40       elector          85</t>
  </si>
  <si>
    <t>20      home use     65</t>
  </si>
  <si>
    <t>20      fuel        45</t>
  </si>
  <si>
    <t>25      use         20</t>
  </si>
  <si>
    <t>8      workshop     13</t>
  </si>
  <si>
    <t>4       Wifey               9</t>
  </si>
  <si>
    <t>3       fuel home       600</t>
  </si>
  <si>
    <t>70     cig  use       530</t>
  </si>
  <si>
    <t>200     Than Win     330</t>
  </si>
  <si>
    <t>120      dd      210</t>
  </si>
  <si>
    <t>100     fb        110</t>
  </si>
  <si>
    <t>20      bgz       90</t>
  </si>
  <si>
    <t>5        use        85</t>
  </si>
  <si>
    <t>20.     Use.      65</t>
  </si>
  <si>
    <t>5     haircut      60</t>
  </si>
  <si>
    <t>10    lunch       50</t>
  </si>
  <si>
    <t>10    use        40</t>
  </si>
  <si>
    <t>20    use       20</t>
  </si>
  <si>
    <t xml:space="preserve">50      use    </t>
  </si>
  <si>
    <t>30     use</t>
  </si>
  <si>
    <t>30    use</t>
  </si>
  <si>
    <t>50         fuel      150</t>
  </si>
  <si>
    <t>20       lunch     130</t>
  </si>
  <si>
    <t>20       use         110</t>
  </si>
  <si>
    <t>50       Wifey      60</t>
  </si>
  <si>
    <t>35       apn      25</t>
  </si>
  <si>
    <t>25       use      -</t>
  </si>
  <si>
    <t>+ 200   Loan    200</t>
  </si>
  <si>
    <t>60    fuel        140</t>
  </si>
  <si>
    <t>50    Wifey     90</t>
  </si>
  <si>
    <t>10      lunch    80</t>
  </si>
  <si>
    <t>35     use        45</t>
  </si>
  <si>
    <t>10      lunch    35</t>
  </si>
  <si>
    <t>25      use       10</t>
  </si>
  <si>
    <t>50      use     -</t>
  </si>
  <si>
    <t>+ 450    Loan    450</t>
  </si>
  <si>
    <t>150       fuel         300</t>
  </si>
  <si>
    <t>150        fb             150</t>
  </si>
  <si>
    <t>75      cig + use       75</t>
  </si>
  <si>
    <t>10      topup        65</t>
  </si>
  <si>
    <t>20       fb        45</t>
  </si>
  <si>
    <t>5        dd        40</t>
  </si>
  <si>
    <t>30      use       10</t>
  </si>
  <si>
    <t>+ 2300       Main            2300</t>
  </si>
  <si>
    <t>150     Fuel                      2150</t>
  </si>
  <si>
    <t>150     M&amp;E ++               2000</t>
  </si>
  <si>
    <t>500    Return Credit      1500</t>
  </si>
  <si>
    <t>300    dd                         1200</t>
  </si>
  <si>
    <t>400    Rafiq Loan            800</t>
  </si>
  <si>
    <t>10       lunch                    790</t>
  </si>
  <si>
    <t>65      cig  ++                  725</t>
  </si>
  <si>
    <t>30      bgz                      695</t>
  </si>
  <si>
    <t>200      Return Loan       495</t>
  </si>
  <si>
    <t>100      Mum                   395</t>
  </si>
  <si>
    <t>80        1 stop             315</t>
  </si>
  <si>
    <t>30        use                285</t>
  </si>
  <si>
    <t>20        dd               265</t>
  </si>
  <si>
    <t>10         lunch          255</t>
  </si>
  <si>
    <t>10         topup         245</t>
  </si>
  <si>
    <t>35         bazaar        210</t>
  </si>
  <si>
    <t>15         lunch use       190</t>
  </si>
  <si>
    <t>10         use                 180</t>
  </si>
  <si>
    <t>50         ac service      130</t>
  </si>
  <si>
    <t>10          topup             120</t>
  </si>
  <si>
    <t>50         dinner             70</t>
  </si>
  <si>
    <t>35         dd                    35</t>
  </si>
  <si>
    <t>10          topup        25</t>
  </si>
  <si>
    <t>15           use           10</t>
  </si>
  <si>
    <t>+ 100    Wifey Loan       110</t>
  </si>
  <si>
    <t>20         dd            90</t>
  </si>
  <si>
    <t>30         use          60</t>
  </si>
  <si>
    <t>50         fuel         10</t>
  </si>
  <si>
    <t>15         use</t>
  </si>
  <si>
    <t>+ 2000    Main           2000</t>
  </si>
  <si>
    <t>150        Fuel                1850</t>
  </si>
  <si>
    <t>700     Rafiq Loan        1150</t>
  </si>
  <si>
    <t>200      Than Win       950</t>
  </si>
  <si>
    <t>60        cig            890</t>
  </si>
  <si>
    <t>115        dd            775</t>
  </si>
  <si>
    <t>200      hosting       575</t>
  </si>
  <si>
    <t>35         Internet      540</t>
  </si>
  <si>
    <t>30        use               510</t>
  </si>
  <si>
    <t>100       fb              410</t>
  </si>
  <si>
    <t>15          lunch        395</t>
  </si>
  <si>
    <t>5           topup        390</t>
  </si>
  <si>
    <t>45       wiper          345</t>
  </si>
  <si>
    <t>15        faucet        330</t>
  </si>
  <si>
    <t>10        use             320</t>
  </si>
  <si>
    <t>25      dinner         295</t>
  </si>
  <si>
    <t>5        use              290</t>
  </si>
  <si>
    <t>50      ab 50               240</t>
  </si>
  <si>
    <t>40      detailing          200</t>
  </si>
  <si>
    <t>20      dd            180</t>
  </si>
  <si>
    <t>25      use           155</t>
  </si>
  <si>
    <t>5        hair cut    150</t>
  </si>
  <si>
    <t>5     dd                145</t>
  </si>
  <si>
    <t>50     fuel          95</t>
  </si>
  <si>
    <t>35      use          60</t>
  </si>
  <si>
    <t>20        dd         40</t>
  </si>
  <si>
    <t>10        topup        30</t>
  </si>
  <si>
    <t>30        dinner</t>
  </si>
  <si>
    <t>10      use</t>
  </si>
  <si>
    <t>30     cig</t>
  </si>
  <si>
    <t>12       use</t>
  </si>
  <si>
    <t>9.10 </t>
  </si>
  <si>
    <t>+ 300     Loan        300</t>
  </si>
  <si>
    <t>100        fuel           200</t>
  </si>
  <si>
    <t>100        Wifey        100</t>
  </si>
  <si>
    <t>20          use           80</t>
  </si>
  <si>
    <t>15        bgz           65</t>
  </si>
  <si>
    <t>10       use            55</t>
  </si>
  <si>
    <t>35      use      20</t>
  </si>
  <si>
    <t>20     use      </t>
  </si>
  <si>
    <t>+ 500     Loan         500       ?????</t>
  </si>
  <si>
    <t>350         Visa           150</t>
  </si>
  <si>
    <t>+ 300     Loan          450</t>
  </si>
  <si>
    <t>50           dd            400</t>
  </si>
  <si>
    <t>25           use           375</t>
  </si>
  <si>
    <t>50          dinner       325</t>
  </si>
  <si>
    <t>180       ac service     145</t>
  </si>
  <si>
    <t>100       fuel                45</t>
  </si>
  <si>
    <t>5            Topup           40</t>
  </si>
  <si>
    <t>15       dinner    25</t>
  </si>
  <si>
    <t>+ 400    Loan    425</t>
  </si>
  <si>
    <t>200     Wifey     225</t>
  </si>
  <si>
    <t>90       use         135</t>
  </si>
  <si>
    <t>15         bgz           120</t>
  </si>
  <si>
    <t>10        topup        110</t>
  </si>
  <si>
    <t>25       use   85</t>
  </si>
  <si>
    <t>30        use     55</t>
  </si>
  <si>
    <t>35    use     20</t>
  </si>
  <si>
    <t>30     use   </t>
  </si>
  <si>
    <t>+ 200     Loan     200</t>
  </si>
  <si>
    <t>100       Wifey      100</t>
  </si>
  <si>
    <t>20        fuel          80</t>
  </si>
  <si>
    <t>10         dd            70</t>
  </si>
  <si>
    <t>25         use           45</t>
  </si>
  <si>
    <t>20         dinner      25</t>
  </si>
  <si>
    <t>40         use        </t>
  </si>
  <si>
    <t>+ 1000      Loan      1000</t>
  </si>
  <si>
    <t>100         fuel           900</t>
  </si>
  <si>
    <t>20      topup use     880</t>
  </si>
  <si>
    <t>200      Than Win       680</t>
  </si>
  <si>
    <t>100       fb                   580</t>
  </si>
  <si>
    <t>60         cig                 520</t>
  </si>
  <si>
    <t>50         dd                 470</t>
  </si>
  <si>
    <t>20          use               450</t>
  </si>
  <si>
    <t>15          dinner           435</t>
  </si>
  <si>
    <t>10          use               425</t>
  </si>
  <si>
    <t>5           lunch        420</t>
  </si>
  <si>
    <t>30         dd            390</t>
  </si>
  <si>
    <t>10          use          380</t>
  </si>
  <si>
    <t>15         differ       365</t>
  </si>
  <si>
    <t>20        use          345</t>
  </si>
  <si>
    <t>20         use        325</t>
  </si>
  <si>
    <t>10          use        315</t>
  </si>
  <si>
    <t>35         apn        280</t>
  </si>
  <si>
    <t>20          use            260</t>
  </si>
  <si>
    <t>50          fuel            210</t>
  </si>
  <si>
    <t>5            topup         205</t>
  </si>
  <si>
    <t>30       dinner          175</t>
  </si>
  <si>
    <t>10         lunch          165</t>
  </si>
  <si>
    <t>25        use              140</t>
  </si>
  <si>
    <t>15          dd               125</t>
  </si>
  <si>
    <t>15         use       110</t>
  </si>
  <si>
    <t>25         bazaar     85</t>
  </si>
  <si>
    <t>15         use           70</t>
  </si>
  <si>
    <t>45        use           25</t>
  </si>
  <si>
    <t>50        fuel   </t>
  </si>
  <si>
    <t>5          topup</t>
  </si>
  <si>
    <t>+ 300     Loan     300</t>
  </si>
  <si>
    <t>100         Home use Wife    200</t>
  </si>
  <si>
    <t>100       fuel        100</t>
  </si>
  <si>
    <t>5           use        95</t>
  </si>
  <si>
    <t>20         cig        75</t>
  </si>
  <si>
    <t>20        dd          55</t>
  </si>
  <si>
    <t>20        use        35</t>
  </si>
  <si>
    <t>13          use       22</t>
  </si>
  <si>
    <t>10       use      12</t>
  </si>
  <si>
    <t>20      use </t>
  </si>
  <si>
    <t>+ 300     Loan Mum      300</t>
  </si>
  <si>
    <t>100       Wifey               200</t>
  </si>
  <si>
    <t>50         electric            150</t>
  </si>
  <si>
    <t>40         use              110</t>
  </si>
  <si>
    <t>10          lunch       100</t>
  </si>
  <si>
    <t>10          use              90</t>
  </si>
  <si>
    <t>15          use           75</t>
  </si>
  <si>
    <t>50         fb          25</t>
  </si>
  <si>
    <t>12          use        13</t>
  </si>
  <si>
    <t>+ 1200        Loan       1213</t>
  </si>
  <si>
    <t>1000        Return Loan       213</t>
  </si>
  <si>
    <t>50            fuel               163</t>
  </si>
  <si>
    <t>75            Wifey             88</t>
  </si>
  <si>
    <t>20           dd                  68</t>
  </si>
  <si>
    <t>5              topup           63</t>
  </si>
  <si>
    <t>39           use                24</t>
  </si>
  <si>
    <t>10         dd        14</t>
  </si>
  <si>
    <t>5          breakfast     9</t>
  </si>
  <si>
    <t>3          tailor         6</t>
  </si>
  <si>
    <t>10       dd</t>
  </si>
  <si>
    <t>5         topup</t>
  </si>
  <si>
    <t>25        dd</t>
  </si>
  <si>
    <t>30        use</t>
  </si>
  <si>
    <t>25        use</t>
  </si>
  <si>
    <t>15        use</t>
  </si>
  <si>
    <t>+ 300      Loan             300       Ma Su</t>
  </si>
  <si>
    <t>200     Than Win          100</t>
  </si>
  <si>
    <t>35        Internet            65</t>
  </si>
  <si>
    <t>20        dd                 45</t>
  </si>
  <si>
    <t>20        cig                 25</t>
  </si>
  <si>
    <t>       </t>
  </si>
  <si>
    <t>15       dd      10</t>
  </si>
  <si>
    <t>30     use     </t>
  </si>
  <si>
    <t>12        use     </t>
  </si>
  <si>
    <t>               </t>
  </si>
  <si>
    <t>+ 1500    Loan    1500</t>
  </si>
  <si>
    <t>500       Wifey     1000</t>
  </si>
  <si>
    <t>50          dd          950</t>
  </si>
  <si>
    <t>130         fuel        820 </t>
  </si>
  <si>
    <t>35         use        785</t>
  </si>
  <si>
    <t>5           topup     780</t>
  </si>
  <si>
    <t>9.12    </t>
  </si>
  <si>
    <t>70        fuel         710</t>
  </si>
  <si>
    <t>20        lunch      690</t>
  </si>
  <si>
    <t>45        Hotel      640</t>
  </si>
  <si>
    <t>15         lunch      625</t>
  </si>
  <si>
    <t>20        fuel         605</t>
  </si>
  <si>
    <t>20        dinner      585</t>
  </si>
  <si>
    <t>50        dd            535</t>
  </si>
  <si>
    <t>30       use        505</t>
  </si>
  <si>
    <t>20        dd         485</t>
  </si>
  <si>
    <t>90        fb          395</t>
  </si>
  <si>
    <t>25        car wash       370</t>
  </si>
  <si>
    <t>10        lunch          360</t>
  </si>
  <si>
    <t>5         topup          355</t>
  </si>
  <si>
    <t>120      fuel             235</t>
  </si>
  <si>
    <t>15         use            210</t>
  </si>
  <si>
    <t>30       use           180</t>
  </si>
  <si>
    <t>20       dd            160</t>
  </si>
  <si>
    <t>60        electric      100</t>
  </si>
  <si>
    <t>20        use             80</t>
  </si>
  <si>
    <t>5         topup         75</t>
  </si>
  <si>
    <t>35       use            40</t>
  </si>
  <si>
    <t>5         use             35</t>
  </si>
  <si>
    <t>+ 400        Main       435</t>
  </si>
  <si>
    <t>30       dd             405</t>
  </si>
  <si>
    <t>15         visa          390</t>
  </si>
  <si>
    <t>5          topup        385</t>
  </si>
  <si>
    <t>15        lunch         370</t>
  </si>
  <si>
    <t>25        dd             345</t>
  </si>
  <si>
    <t>55        cig            290</t>
  </si>
  <si>
    <t>15         use           275</t>
  </si>
  <si>
    <t>90       fuel           185</t>
  </si>
  <si>
    <t>15        dinner      170</t>
  </si>
  <si>
    <t>20         use         150</t>
  </si>
  <si>
    <t>15         use         135</t>
  </si>
  <si>
    <t>20        dd           115</t>
  </si>
  <si>
    <t>15        lunch      100</t>
  </si>
  <si>
    <t>5         dd            95</t>
  </si>
  <si>
    <t>5         use           90</t>
  </si>
  <si>
    <t>30       lunch       60</t>
  </si>
  <si>
    <t>20      dd            40</t>
  </si>
  <si>
    <t>10        use          30</t>
  </si>
  <si>
    <t>5         lunch      25</t>
  </si>
  <si>
    <t>10        use        15</t>
  </si>
  <si>
    <t>+ 175    Rent      190</t>
  </si>
  <si>
    <t>85        Wifey     105</t>
  </si>
  <si>
    <t>40        use        65</t>
  </si>
  <si>
    <t>20         dd         45</t>
  </si>
  <si>
    <t>15          dd        30</t>
  </si>
  <si>
    <t>15           use      15</t>
  </si>
  <si>
    <t>+ 300      207 Rent     315</t>
  </si>
  <si>
    <t>150       Wifey       165</t>
  </si>
  <si>
    <t>30         use           135</t>
  </si>
  <si>
    <t>30       lunch       105</t>
  </si>
  <si>
    <t>30       dd            75</t>
  </si>
  <si>
    <t>15        topup use     60</t>
  </si>
  <si>
    <t>25         bgz         35</t>
  </si>
  <si>
    <t>20         use         15</t>
  </si>
  <si>
    <t>15                     lunch       </t>
  </si>
  <si>
    <t>+ 650          Main            650</t>
  </si>
  <si>
    <t>25                use             625</t>
  </si>
  <si>
    <t>150              fuel             475</t>
  </si>
  <si>
    <t>20              dd            455</t>
  </si>
  <si>
    <t>50            dd           405</t>
  </si>
  <si>
    <t>5            topup        400</t>
  </si>
  <si>
    <t>100        dd  (old)     300</t>
  </si>
  <si>
    <t>25          cig              275</t>
  </si>
  <si>
    <t>30        rafiq          245</t>
  </si>
  <si>
    <t>1.1.2024</t>
  </si>
  <si>
    <t>30       use            215</t>
  </si>
  <si>
    <t>35        Internet    180</t>
  </si>
  <si>
    <t>50        cig            130</t>
  </si>
  <si>
    <t>25        home use      105</t>
  </si>
  <si>
    <t>31        lunch            74</t>
  </si>
  <si>
    <t>4         topup           70</t>
  </si>
  <si>
    <t>20      dd         50</t>
  </si>
  <si>
    <t>4.1 </t>
  </si>
  <si>
    <t>25          use            25</t>
  </si>
  <si>
    <t>20         wifey           5</t>
  </si>
  <si>
    <t>20         dd         </t>
  </si>
  <si>
    <t>10         use</t>
  </si>
  <si>
    <t>20        use</t>
  </si>
  <si>
    <t>+ 500       Loan Yusha     500</t>
  </si>
  <si>
    <t>200         Wifey         300</t>
  </si>
  <si>
    <t>10           topup         290</t>
  </si>
  <si>
    <t>20         dd               270</t>
  </si>
  <si>
    <t>30         use             240</t>
  </si>
  <si>
    <t>50         fuel           190</t>
  </si>
  <si>
    <t>20          use           170</t>
  </si>
  <si>
    <t>15          dd             155</t>
  </si>
  <si>
    <t>5           topup        150</t>
  </si>
  <si>
    <t>25         use             125</t>
  </si>
  <si>
    <t>15          use            110</t>
  </si>
  <si>
    <t>55         j2534             55</t>
  </si>
  <si>
    <t>120       anni gift        </t>
  </si>
  <si>
    <t>+ 1000       Loan M.i.l      1000</t>
  </si>
  <si>
    <t>100             fuel                  900</t>
  </si>
  <si>
    <t>40              use                  860</t>
  </si>
  <si>
    <t>200           Than Win          660</t>
  </si>
  <si>
    <t>300           Wifey                 360</t>
  </si>
  <si>
    <t>100        electric m&amp;e        260</t>
  </si>
  <si>
    <t>15        Wifey        245</t>
  </si>
  <si>
    <t>30       dd          215</t>
  </si>
  <si>
    <t>15        bgz        200</t>
  </si>
  <si>
    <t>20       use         180</t>
  </si>
  <si>
    <t>40       use        140</t>
  </si>
  <si>
    <t>10       use           130</t>
  </si>
  <si>
    <t>5       topup         125</t>
  </si>
  <si>
    <t>25        use        100</t>
  </si>
  <si>
    <t>15         dd           85</t>
  </si>
  <si>
    <t>5          use             80</t>
  </si>
  <si>
    <t>10        topup        70</t>
  </si>
  <si>
    <t>40       dd            30</t>
  </si>
  <si>
    <t>30       use         </t>
  </si>
  <si>
    <t>+200          Loan Ib     200</t>
  </si>
  <si>
    <t>50         fuel            150</t>
  </si>
  <si>
    <t>70         Wifey          80</t>
  </si>
  <si>
    <t>15          lunch          65</t>
  </si>
  <si>
    <t>15          use             50</t>
  </si>
  <si>
    <t>20         Royal 7       30</t>
  </si>
  <si>
    <t>25         use          5</t>
  </si>
  <si>
    <t>+ 18.5      Main       18.5</t>
  </si>
  <si>
    <t>2        Ibrahim        16.5</t>
  </si>
  <si>
    <t>2       Hashim  Use      14.5</t>
  </si>
  <si>
    <t>3       dd               11.5</t>
  </si>
  <si>
    <t>2       Than Win     9.5</t>
  </si>
  <si>
    <t>1.5       fb                8</t>
  </si>
  <si>
    <t>15         lunch          785</t>
  </si>
  <si>
    <t>35        Internet      750</t>
  </si>
  <si>
    <t>100      fuel             650</t>
  </si>
  <si>
    <t>10         topup         640</t>
  </si>
  <si>
    <t>20        use            620</t>
  </si>
  <si>
    <t>10          use          610</t>
  </si>
  <si>
    <t>50        bbq          560</t>
  </si>
  <si>
    <t>10        wifey         550</t>
  </si>
  <si>
    <t>20        use           530</t>
  </si>
  <si>
    <t>30        use          500</t>
  </si>
  <si>
    <t>5          topup       495</t>
  </si>
  <si>
    <t>25        lunch        470</t>
  </si>
  <si>
    <t>15        use           455</t>
  </si>
  <si>
    <t>10        dd            445</t>
  </si>
  <si>
    <t>15        use           430</t>
  </si>
  <si>
    <t>100      spa          330</t>
  </si>
  <si>
    <t>13        use           317</t>
  </si>
  <si>
    <t>37         use         280</t>
  </si>
  <si>
    <t>20        dd          260</t>
  </si>
  <si>
    <t>30        Wifey     230</t>
  </si>
  <si>
    <t>55        dd          175</t>
  </si>
  <si>
    <t>15       dinner      160</t>
  </si>
  <si>
    <t>5        use           155</t>
  </si>
  <si>
    <t>20       use          135</t>
  </si>
  <si>
    <t>10        lunch      125</t>
  </si>
  <si>
    <t>20       use         105</t>
  </si>
  <si>
    <t>50      fuel         55</t>
  </si>
  <si>
    <t>30        fuel         25</t>
  </si>
  <si>
    <t>5         lunch        20</t>
  </si>
  <si>
    <t>+ 1200    Main      1220</t>
  </si>
  <si>
    <t>300     fb                920</t>
  </si>
  <si>
    <t>50        1 stop         870</t>
  </si>
  <si>
    <t>10         meds              860</t>
  </si>
  <si>
    <t>30        hdd enc          830</t>
  </si>
  <si>
    <t>30        cash fee        800</t>
  </si>
  <si>
    <t>10         lunch             790</t>
  </si>
  <si>
    <t>40        Rafiq              750</t>
  </si>
  <si>
    <t>20        shower          730</t>
  </si>
  <si>
    <t>70         dd                 660</t>
  </si>
  <si>
    <t>15          use                645</t>
  </si>
  <si>
    <t>42          revlon          603</t>
  </si>
  <si>
    <t>53         use        550</t>
  </si>
  <si>
    <t>30          traffic p       520</t>
  </si>
  <si>
    <t>20          use          500</t>
  </si>
  <si>
    <t>50         dd             450</t>
  </si>
  <si>
    <t>12          use            438</t>
  </si>
  <si>
    <t>22          lunch         416</t>
  </si>
  <si>
    <t>10          topup        406</t>
  </si>
  <si>
    <t>30          detailing        376</t>
  </si>
  <si>
    <t>100        fuel             276</t>
  </si>
  <si>
    <t>40          dd              236</t>
  </si>
  <si>
    <t>20         lunch          216</t>
  </si>
  <si>
    <t>100       Hotel        116</t>
  </si>
  <si>
    <t>100       fuel           16</t>
  </si>
  <si>
    <t>40         lunch         </t>
  </si>
  <si>
    <t>50         Wifey        </t>
  </si>
  <si>
    <t>20         Use  </t>
  </si>
  <si>
    <t>10          Topup</t>
  </si>
  <si>
    <t>+ 400       Loan Ma Su       400</t>
  </si>
  <si>
    <t>200        Wifey          200   </t>
  </si>
  <si>
    <t>20           Use            180</t>
  </si>
  <si>
    <t>10        lunch           170</t>
  </si>
  <si>
    <t>25        use              145</t>
  </si>
  <si>
    <t>40        dd             105</t>
  </si>
  <si>
    <t>30         use           75</t>
  </si>
  <si>
    <t>40        toy            35</t>
  </si>
  <si>
    <t>12               use</t>
  </si>
  <si>
    <t>40             fuel</t>
  </si>
  <si>
    <t>40           use</t>
  </si>
  <si>
    <t>+ 3500     Loan Mum      3500</t>
  </si>
  <si>
    <t>2800       Aside         700</t>
  </si>
  <si>
    <t>200         Wifey         500</t>
  </si>
  <si>
    <t>60           fuel       440</t>
  </si>
  <si>
    <t>30          dd         410</t>
  </si>
  <si>
    <t>40          use        370</t>
  </si>
  <si>
    <t>20           use     350</t>
  </si>
  <si>
    <t>200        Then Win       150</t>
  </si>
  <si>
    <t>100         fb         50</t>
  </si>
  <si>
    <t>5            use          45</t>
  </si>
  <si>
    <t>20        use           25</t>
  </si>
  <si>
    <t>+ 750       Main       750</t>
  </si>
  <si>
    <t>200     Fuel        550</t>
  </si>
  <si>
    <t>300     dd           250</t>
  </si>
  <si>
    <t>200      Than Win      50</t>
  </si>
  <si>
    <t>20         use         30</t>
  </si>
  <si>
    <t>10        topup       20</t>
  </si>
  <si>
    <t>+ 500     Main        520</t>
  </si>
  <si>
    <t>100      1 Stop         420</t>
  </si>
  <si>
    <t>8.4 </t>
  </si>
  <si>
    <t>20        use       400</t>
  </si>
  <si>
    <t>100      fb             300</t>
  </si>
  <si>
    <t>25        visa           275</t>
  </si>
  <si>
    <t>100       fb            175</t>
  </si>
  <si>
    <t>55       Pro 1          120</t>
  </si>
  <si>
    <t>20     car wash     100</t>
  </si>
  <si>
    <t>15         use            85</t>
  </si>
  <si>
    <t>+ 500    Main        585</t>
  </si>
  <si>
    <t>300     battery      285</t>
  </si>
  <si>
    <t>15        bgz              270</t>
  </si>
  <si>
    <t>15         use           255</t>
  </si>
  <si>
    <t>30         dd             225</t>
  </si>
  <si>
    <t>20         use           205</t>
  </si>
  <si>
    <t>35        use         170</t>
  </si>
  <si>
    <t>20       topup     150</t>
  </si>
  <si>
    <t>55       fan ++     95</t>
  </si>
  <si>
    <t>65      cig           30</t>
  </si>
  <si>
    <t>30       use        -</t>
  </si>
  <si>
    <t>+ 500    Main      500</t>
  </si>
  <si>
    <t>200     Visa       300</t>
  </si>
  <si>
    <t>+500   Main     800</t>
  </si>
  <si>
    <t>50       dd         750</t>
  </si>
  <si>
    <t>500    Chatrium     250</t>
  </si>
  <si>
    <t>20       use         230</t>
  </si>
  <si>
    <t>55      www lunch      175</t>
  </si>
  <si>
    <t>10      bgz           165</t>
  </si>
  <si>
    <t>20     use          145</t>
  </si>
  <si>
    <t>40     dd           105</t>
  </si>
  <si>
    <t>40     use         65</t>
  </si>
  <si>
    <t>15      use        50</t>
  </si>
  <si>
    <t>20      fuel       30</t>
  </si>
  <si>
    <t>20     dinner     10</t>
  </si>
  <si>
    <t>10      use         --</t>
  </si>
  <si>
    <t>20      fuel    </t>
  </si>
  <si>
    <t>15       lunch</t>
  </si>
  <si>
    <t>20      use</t>
  </si>
  <si>
    <t>15      use</t>
  </si>
  <si>
    <t>50    use</t>
  </si>
  <si>
    <t>20    Wifey</t>
  </si>
  <si>
    <t>30     Wifey</t>
  </si>
  <si>
    <t>20     fuel</t>
  </si>
  <si>
    <t>20     use</t>
  </si>
  <si>
    <t>20     dinner</t>
  </si>
  <si>
    <t>25     use</t>
  </si>
  <si>
    <t>10      topup</t>
  </si>
  <si>
    <t>30     t police </t>
  </si>
  <si>
    <t>20     home use</t>
  </si>
  <si>
    <t>5       use</t>
  </si>
  <si>
    <t>30      lunch    </t>
  </si>
  <si>
    <t>20      fuel</t>
  </si>
  <si>
    <t>40      dd</t>
  </si>
  <si>
    <t>20       use</t>
  </si>
  <si>
    <t>100    fuel</t>
  </si>
  <si>
    <t>50     Wifey</t>
  </si>
  <si>
    <t>50     Mother</t>
  </si>
  <si>
    <t>30     lumphini</t>
  </si>
  <si>
    <t>40     lunch</t>
  </si>
  <si>
    <t>50     use</t>
  </si>
  <si>
    <t>15     lunch use</t>
  </si>
  <si>
    <t>Wifey</t>
  </si>
  <si>
    <t>28-7</t>
  </si>
  <si>
    <t>30-7</t>
  </si>
  <si>
    <t>32-7</t>
  </si>
  <si>
    <t>31-7</t>
  </si>
  <si>
    <t>1-8</t>
  </si>
  <si>
    <t>Wifey Gold</t>
  </si>
  <si>
    <t xml:space="preserve">Wifey gold jewellery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</si>
</sst>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"/>
    <numFmt numFmtId="165" formatCode="d\.m\.yy;@"/>
    <numFmt numFmtId="166" formatCode="0.00;[Red]0.00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sz val="16"/>
      <name val="Google Sans"/>
      <color rgb="FF000000"/>
      <family val="2"/>
    </font>
    <font>
      <sz val="11"/>
      <name val="Calibri"/>
      <color theme="1"/>
      <family val="2"/>
    </font>
    <font>
      <sz val="7"/>
      <name val="Google Sans"/>
      <color rgb="FF000000"/>
    </font>
    <font>
      <sz val="11"/>
      <name val="Calibri"/>
      <color theme="1"/>
      <family val="2"/>
    </font>
    <font>
      <sz val="16"/>
      <name val="Google Sans"/>
      <color rgb="FF000000"/>
      <charset val="1"/>
      <family val="2"/>
    </font>
    <font>
      <sz val="16"/>
      <name val="Google Sans"/>
      <color rgb="FF000000"/>
    </font>
    <font>
      <sz val="10"/>
      <name val="Arial"/>
      <color rgb="FF000000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0" xfId="0" applyFont="1"/>
    <xf borderId="0" fillId="0" fontId="1" numFmtId="49" xfId="0" applyAlignment="1" applyFont="1" applyNumberFormat="1">
      <alignment horizontal="left"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Font="1"/>
    <xf borderId="1" fillId="0" fontId="2" numFmtId="0" xfId="0" applyBorder="1" applyFont="1"/>
    <xf numFmtId="0" applyNumberFormat="1" fontId="3" applyFont="1" fillId="0" applyFill="1" applyAlignment="1" xfId="0">
      <alignment wrapText="1" readingOrder="1"/>
    </xf>
    <xf numFmtId="0" applyNumberFormat="1" fontId="3" applyFont="1" fillId="0" applyFill="1" applyAlignment="1" xfId="0" quotePrefix="1">
      <alignment wrapText="1" readingOrder="1"/>
    </xf>
    <xf numFmtId="0" applyNumberFormat="1" fontId="4" applyFont="1" fillId="0" applyFill="1" applyAlignment="1" xfId="0">
      <alignment wrapText="1"/>
    </xf>
    <xf numFmtId="2" applyNumberFormat="1" fontId="3" applyFont="1" fillId="0" applyFill="1" applyAlignment="1" xfId="0">
      <alignment wrapText="1" readingOrder="1"/>
    </xf>
    <xf numFmtId="0" applyNumberFormat="1" fontId="5" applyFont="1" fillId="0" applyFill="1" applyAlignment="1" xfId="0">
      <alignment wrapText="1" readingOrder="1"/>
    </xf>
    <xf numFmtId="0" applyNumberFormat="1" fontId="5" applyFont="1" fillId="0" applyFill="1" applyAlignment="1" xfId="0" quotePrefix="1">
      <alignment wrapText="1" readingOrder="1"/>
    </xf>
    <xf numFmtId="0" applyNumberFormat="1" fontId="4" applyFont="1" fillId="0" applyFill="1" applyAlignment="1" xfId="0">
      <alignment/>
    </xf>
    <xf numFmtId="165" applyNumberFormat="1" fontId="4" applyFont="1" fillId="0" applyFill="1" borderId="2" applyBorder="1" applyAlignment="1" xfId="0">
      <alignment/>
    </xf>
    <xf numFmtId="166" applyNumberFormat="1" fontId="6" applyFont="1" fillId="0" applyFill="1" borderId="3" applyBorder="1" applyAlignment="1" xfId="0">
      <alignment/>
    </xf>
    <xf numFmtId="166" applyNumberFormat="1" fontId="4" applyFont="1" fillId="0" applyFill="1" applyAlignment="1" xfId="0">
      <alignment/>
    </xf>
    <xf numFmtId="166" applyNumberFormat="1" fontId="4" applyFont="1" fillId="0" applyFill="1" applyAlignment="1" xfId="0">
      <alignment wrapText="1"/>
    </xf>
    <xf numFmtId="166" applyNumberFormat="1" fontId="4" applyFont="1" fillId="0" applyFill="1" applyAlignment="1" xfId="0">
      <alignment wrapText="1" readingOrder="1"/>
    </xf>
    <xf numFmtId="166" applyNumberFormat="1" fontId="4" applyFont="1" fillId="0" applyFill="1" applyAlignment="1" xfId="0" quotePrefix="1">
      <alignment wrapText="1" readingOrder="1"/>
    </xf>
    <xf numFmtId="166" applyNumberFormat="1" fontId="7" applyFont="1" fillId="0" applyFill="1" applyAlignment="1" xfId="0">
      <alignment wrapText="1" readingOrder="1"/>
    </xf>
    <xf numFmtId="166" applyNumberFormat="1" fontId="7" applyFont="1" fillId="0" applyFill="1" applyAlignment="1" xfId="0" quotePrefix="1">
      <alignment wrapText="1" readingOrder="1"/>
    </xf>
    <xf numFmtId="0" applyNumberFormat="1" fontId="8" applyFont="1" fillId="0" applyFill="1" applyAlignment="1" xfId="0">
      <alignment wrapText="1" readingOrder="1"/>
    </xf>
    <xf numFmtId="0" applyNumberFormat="1" fontId="8" applyFont="1" fillId="0" applyFill="1" applyAlignment="1" xfId="0" quotePrefix="1">
      <alignment wrapText="1" readingOrder="1"/>
    </xf>
    <xf numFmtId="0" applyNumberFormat="1" fontId="8" applyFont="1" fillId="0" applyFill="1" applyAlignment="1" xfId="0">
      <alignment wrapText="1" horizontal="right" readingOrder="1"/>
    </xf>
    <xf numFmtId="16" applyNumberFormat="1" fontId="0" applyFont="1" fillId="0" applyFill="1" applyAlignment="1" xfId="0">
      <alignment horizontal="center"/>
    </xf>
    <xf numFmtId="49" applyNumberFormat="1" fontId="9" applyFont="1" fillId="0" applyFill="1" borderId="3" applyBorder="1" applyAlignment="1" xfId="0">
      <alignment/>
    </xf>
    <xf numFmtId="49" applyNumberFormat="1" fontId="0" applyFont="1" fillId="0" applyFill="1" applyAlignment="1" xfId="0">
      <alignment horizontal="center"/>
    </xf>
    <xf numFmtId="49" applyNumberFormat="1" fontId="0" applyFont="1" fillId="0" applyFill="1" applyAlignment="1" xfId="0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border>
        <left style="thin">
          <color rgb="FFBDBDBD"/>
        </left>
        <right style="thin">
          <color rgb="FFBDBDBD"/>
        </right>
        <top style="thin">
          <color rgb="FFBDBDBD"/>
        </top>
        <bottom style="thin">
          <color rgb="FFBDBDBD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0:A71" displayName="Table_1" name="Table_1" id="1">
  <tableColumns count="1">
    <tableColumn name=" 0+8. 38. 25.8." id="1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 topLeftCell="A4" zoomScale="52" zoomScaleNormal="52">
      <selection activeCell="D15" activeCellId="0" sqref="D15"/>
    </sheetView>
  </sheetViews>
  <sheetFormatPr customHeight="1" defaultColWidth="12.63" defaultRowHeight="15.0" outlineLevelRow="0" outlineLevelCol="0"/>
  <cols>
    <col customWidth="1" min="1" max="1" width="5.38" style="31"/>
    <col customWidth="1" min="2" max="2" width="18.25"/>
    <col customWidth="1" min="3" max="3" width="7.63"/>
    <col customWidth="1" min="4" max="4" width="7.63"/>
    <col customWidth="1" min="5" max="5" width="8.25"/>
  </cols>
  <sheetData>
    <row r="1">
      <c r="A1" s="32" t="s">
        <v>0</v>
      </c>
    </row>
    <row r="2">
      <c r="A2" s="33"/>
      <c r="C2" s="3"/>
      <c r="D2" s="3"/>
      <c r="E2" s="3"/>
    </row>
    <row r="3">
      <c r="A3" s="33"/>
      <c r="C3" s="3"/>
      <c r="D3" s="3"/>
      <c r="E3" s="3"/>
    </row>
    <row r="4">
      <c r="A4" s="33"/>
      <c r="C4" s="3"/>
      <c r="D4" s="3"/>
      <c r="E4" s="3"/>
    </row>
    <row r="5">
      <c r="A5" s="32" t="s">
        <v>2321</v>
      </c>
      <c r="B5" s="5" t="s">
        <v>1</v>
      </c>
      <c r="C5" s="6">
        <v>612.5</v>
      </c>
      <c r="D5" s="6"/>
      <c r="E5" s="6">
        <f>E4+C5-D5</f>
        <v>612.5</v>
      </c>
    </row>
    <row r="6">
      <c r="A6" s="33"/>
      <c r="B6" s="5" t="s">
        <v>2</v>
      </c>
      <c r="C6" s="3"/>
      <c r="D6" s="6">
        <v>50</v>
      </c>
      <c r="E6" s="6">
        <f>E5+C6-D6</f>
        <v>562.5</v>
      </c>
    </row>
    <row r="7">
      <c r="A7" s="33"/>
      <c r="B7" s="5" t="s">
        <v>4</v>
      </c>
      <c r="C7" s="3"/>
      <c r="D7" s="6">
        <v>10</v>
      </c>
      <c r="E7" s="6">
        <f>E6+C7-D7</f>
        <v>552.5</v>
      </c>
    </row>
    <row r="8">
      <c r="A8" s="33"/>
      <c r="B8" s="5" t="s">
        <v>6</v>
      </c>
      <c r="C8" s="6">
        <v>100</v>
      </c>
      <c r="D8" s="6"/>
      <c r="E8" s="6">
        <f>E7+C8-D8</f>
        <v>652.5</v>
      </c>
    </row>
    <row r="9">
      <c r="A9" s="33"/>
      <c r="B9" s="5" t="s">
        <v>10</v>
      </c>
      <c r="C9" s="6"/>
      <c r="D9" s="6">
        <v>10</v>
      </c>
      <c r="E9" s="6">
        <f>E8+C9-D9</f>
        <v>642.5</v>
      </c>
    </row>
    <row r="10">
      <c r="A10" s="33"/>
      <c r="B10" s="5" t="s">
        <v>13</v>
      </c>
      <c r="C10" s="3"/>
      <c r="D10" s="6">
        <v>130</v>
      </c>
      <c r="E10" s="6">
        <f>E9+C10-D10</f>
        <v>512.5</v>
      </c>
    </row>
    <row r="11">
      <c r="A11" s="33"/>
      <c r="B11" s="5" t="s">
        <v>17</v>
      </c>
      <c r="C11" s="3"/>
      <c r="D11" s="6">
        <v>20</v>
      </c>
      <c r="E11" s="6">
        <f>E10+C11-D11</f>
        <v>492.5</v>
      </c>
    </row>
    <row r="12">
      <c r="A12" s="33"/>
      <c r="B12" s="5" t="s">
        <v>20</v>
      </c>
      <c r="C12" s="3"/>
      <c r="D12" s="6">
        <v>20</v>
      </c>
      <c r="E12" s="6">
        <f>E11+C12-D12</f>
        <v>472.5</v>
      </c>
    </row>
    <row r="13">
      <c r="A13" s="33" t="s">
        <v>2322</v>
      </c>
      <c r="B13" t="s">
        <v>2320</v>
      </c>
      <c r="C13" s="3"/>
      <c r="D13" s="3">
        <v>10</v>
      </c>
      <c r="E13" s="6">
        <f>E12+C13-D13</f>
        <v>462.5</v>
      </c>
    </row>
    <row r="14">
      <c r="A14" s="33" t="s">
        <v>2324</v>
      </c>
      <c r="B14" t="s">
        <v>20</v>
      </c>
      <c r="C14" s="3"/>
      <c r="D14" s="3">
        <v>10</v>
      </c>
      <c r="E14" s="6">
        <f>E13+C14-D14</f>
        <v>452.5</v>
      </c>
    </row>
    <row r="15">
      <c r="A15" s="33" t="s">
        <v>2325</v>
      </c>
      <c r="B15" t="s">
        <v>2327</v>
      </c>
      <c r="C15" s="3"/>
      <c r="D15" s="3">
        <v>230</v>
      </c>
      <c r="E15" s="6">
        <f>E14+C15-D15</f>
        <v>222.5</v>
      </c>
    </row>
    <row r="16">
      <c r="A16" s="33"/>
      <c r="C16" s="3"/>
      <c r="D16" s="3"/>
      <c r="E16" s="6">
        <f>E15+C16-D16</f>
        <v>222.5</v>
      </c>
    </row>
    <row r="17">
      <c r="A17" s="33"/>
      <c r="C17" s="3"/>
      <c r="D17" s="3"/>
      <c r="E17" s="6">
        <f>E16+C17-D17</f>
        <v>222.5</v>
      </c>
    </row>
    <row r="18">
      <c r="A18" s="33"/>
      <c r="C18" s="3"/>
      <c r="D18" s="3"/>
      <c r="E18" s="6">
        <f>E17+C18-D18</f>
        <v>222.5</v>
      </c>
    </row>
    <row r="19">
      <c r="A19" s="33"/>
      <c r="C19" s="3"/>
      <c r="D19" s="3"/>
      <c r="E19" s="6">
        <f>E18+C19-D19</f>
        <v>222.5</v>
      </c>
    </row>
    <row r="20">
      <c r="A20" s="33"/>
      <c r="C20" s="3"/>
      <c r="D20" s="3"/>
      <c r="E20" s="6">
        <f>E19+C20-D20</f>
        <v>222.5</v>
      </c>
    </row>
    <row r="21">
      <c r="A21" s="33"/>
      <c r="C21" s="3"/>
      <c r="D21" s="3"/>
      <c r="E21" s="6">
        <f>E20+C21-D21</f>
        <v>222.5</v>
      </c>
    </row>
    <row r="22">
      <c r="A22" s="33"/>
      <c r="C22" s="3"/>
      <c r="D22" s="3"/>
      <c r="E22" s="6">
        <f>E21+C22-D22</f>
        <v>222.5</v>
      </c>
    </row>
    <row r="23">
      <c r="A23" s="33"/>
      <c r="C23" s="3"/>
      <c r="D23" s="3"/>
      <c r="E23" s="6">
        <f>E22+C23-D23</f>
        <v>222.5</v>
      </c>
    </row>
    <row r="24">
      <c r="A24" s="33"/>
      <c r="C24" s="3"/>
      <c r="D24" s="3"/>
      <c r="E24" s="6">
        <f>E23+C24-D24</f>
        <v>222.5</v>
      </c>
    </row>
    <row r="25">
      <c r="A25" s="33"/>
      <c r="C25" s="3"/>
      <c r="D25" s="3"/>
      <c r="E25" s="6">
        <f>E24+C25-D25</f>
        <v>222.5</v>
      </c>
    </row>
    <row r="26">
      <c r="A26" s="33"/>
      <c r="C26" s="3"/>
      <c r="D26" s="3"/>
      <c r="E26" s="6">
        <f>E25+C26-D26</f>
        <v>222.5</v>
      </c>
    </row>
    <row r="27">
      <c r="A27" s="33"/>
      <c r="C27" s="3"/>
      <c r="D27" s="3"/>
      <c r="E27" s="6">
        <f>E26+C27-D27</f>
        <v>222.5</v>
      </c>
    </row>
    <row r="28">
      <c r="A28" s="33"/>
      <c r="C28" s="3"/>
      <c r="D28" s="3"/>
      <c r="E28" s="6">
        <f>E27+C28-D28</f>
        <v>222.5</v>
      </c>
    </row>
    <row r="29">
      <c r="A29" s="33"/>
      <c r="C29" s="3"/>
      <c r="D29" s="3"/>
      <c r="E29" s="6">
        <f>E28+C29-D29</f>
        <v>222.5</v>
      </c>
    </row>
    <row r="30">
      <c r="A30" s="33"/>
      <c r="C30" s="3"/>
      <c r="D30" s="3"/>
      <c r="E30" s="6">
        <f>E29+C30-D30</f>
        <v>222.5</v>
      </c>
    </row>
    <row r="31">
      <c r="A31" s="33"/>
      <c r="C31" s="3"/>
      <c r="D31" s="3"/>
      <c r="E31" s="6">
        <f>E30+C31-D31</f>
        <v>222.5</v>
      </c>
    </row>
    <row r="32">
      <c r="A32" s="33"/>
      <c r="C32" s="3"/>
      <c r="D32" s="3"/>
      <c r="E32" s="6">
        <f>E31+C32-D32</f>
        <v>222.5</v>
      </c>
    </row>
    <row r="33">
      <c r="A33" s="33"/>
      <c r="C33" s="3"/>
      <c r="D33" s="3"/>
      <c r="E33" s="6">
        <f>E32+C33-D33</f>
        <v>222.5</v>
      </c>
    </row>
    <row r="34">
      <c r="A34" s="33"/>
      <c r="C34" s="3"/>
      <c r="D34" s="3"/>
      <c r="E34" s="6">
        <f>E33+C34-D34</f>
        <v>222.5</v>
      </c>
    </row>
    <row r="35">
      <c r="A35" s="33"/>
      <c r="C35" s="3"/>
      <c r="D35" s="3"/>
      <c r="E35" s="6">
        <f>E34+C35-D35</f>
        <v>222.5</v>
      </c>
    </row>
    <row r="36">
      <c r="A36" s="33"/>
      <c r="C36" s="3"/>
      <c r="D36" s="3"/>
      <c r="E36" s="6">
        <f>E35+C36-D36</f>
        <v>222.5</v>
      </c>
    </row>
    <row r="37">
      <c r="A37" s="33"/>
      <c r="C37" s="3"/>
      <c r="D37" s="3"/>
      <c r="E37" s="6">
        <f>E36+C37-D37</f>
        <v>222.5</v>
      </c>
    </row>
    <row r="38">
      <c r="A38" s="33"/>
      <c r="C38" s="3"/>
      <c r="D38" s="3"/>
      <c r="E38" s="6">
        <f>E37+C38-D38</f>
        <v>222.5</v>
      </c>
    </row>
    <row r="39">
      <c r="A39" s="33"/>
      <c r="C39" s="3"/>
      <c r="D39" s="3"/>
      <c r="E39" s="6">
        <f>E38+C39-D39</f>
        <v>222.5</v>
      </c>
    </row>
    <row r="40">
      <c r="A40" s="33"/>
      <c r="C40" s="3"/>
      <c r="D40" s="3"/>
      <c r="E40" s="6">
        <f>E39+C40-D40</f>
        <v>222.5</v>
      </c>
    </row>
    <row r="41">
      <c r="A41" s="33"/>
      <c r="C41" s="3"/>
      <c r="D41" s="3"/>
      <c r="E41" s="6">
        <f>E40+C41-D41</f>
        <v>222.5</v>
      </c>
    </row>
    <row r="42">
      <c r="A42" s="33"/>
      <c r="C42" s="3"/>
      <c r="D42" s="3"/>
      <c r="E42" s="6">
        <f>E41+C42-D42</f>
        <v>222.5</v>
      </c>
    </row>
    <row r="43">
      <c r="A43" s="33"/>
      <c r="C43" s="3"/>
      <c r="D43" s="3"/>
      <c r="E43" s="6">
        <f>E42+C43-D43</f>
        <v>222.5</v>
      </c>
    </row>
    <row r="44">
      <c r="A44" s="33"/>
      <c r="C44" s="3"/>
      <c r="D44" s="3"/>
      <c r="E44" s="6">
        <f>E43+C44-D44</f>
        <v>222.5</v>
      </c>
    </row>
    <row r="45">
      <c r="A45" s="33"/>
      <c r="C45" s="3"/>
      <c r="D45" s="3"/>
      <c r="E45" s="6">
        <f>E44+C45-D45</f>
        <v>222.5</v>
      </c>
    </row>
    <row r="46">
      <c r="A46" s="33"/>
      <c r="C46" s="3"/>
      <c r="D46" s="3"/>
      <c r="E46" s="6">
        <f>E45+C46-D46</f>
        <v>222.5</v>
      </c>
    </row>
    <row r="47">
      <c r="A47" s="33"/>
      <c r="C47" s="3"/>
      <c r="D47" s="3"/>
      <c r="E47" s="6">
        <f>E46+C47-D47</f>
        <v>222.5</v>
      </c>
    </row>
    <row r="48">
      <c r="A48" s="33"/>
      <c r="C48" s="3"/>
      <c r="D48" s="3"/>
      <c r="E48" s="6">
        <f>E47+C48-D48</f>
        <v>222.5</v>
      </c>
    </row>
    <row r="49">
      <c r="A49" s="33"/>
      <c r="C49" s="3"/>
      <c r="D49" s="3"/>
      <c r="E49" s="6">
        <f>E48+C49-D49</f>
        <v>222.5</v>
      </c>
    </row>
    <row r="50">
      <c r="A50" s="33"/>
      <c r="C50" s="3"/>
      <c r="D50" s="3"/>
      <c r="E50" s="6">
        <f>E49+C50-D50</f>
        <v>222.5</v>
      </c>
    </row>
    <row r="51">
      <c r="A51" s="33"/>
      <c r="C51" s="3"/>
      <c r="D51" s="3"/>
      <c r="E51" s="6">
        <f>E50+C51-D51</f>
        <v>222.5</v>
      </c>
    </row>
    <row r="52">
      <c r="A52" s="33"/>
      <c r="C52" s="3"/>
      <c r="D52" s="3"/>
      <c r="E52" s="3"/>
    </row>
    <row r="53">
      <c r="A53" s="33"/>
      <c r="C53" s="3"/>
      <c r="D53" s="3"/>
      <c r="E53" s="3"/>
    </row>
    <row r="54">
      <c r="A54" s="33"/>
      <c r="C54" s="3"/>
      <c r="D54" s="3"/>
      <c r="E54" s="3"/>
    </row>
    <row r="55">
      <c r="A55" s="33"/>
      <c r="C55" s="3"/>
      <c r="D55" s="3"/>
      <c r="E55" s="3"/>
    </row>
    <row r="56">
      <c r="A56" s="33"/>
      <c r="C56" s="3"/>
      <c r="D56" s="3"/>
      <c r="E56" s="3"/>
    </row>
    <row r="57">
      <c r="A57" s="33"/>
      <c r="C57" s="3"/>
      <c r="D57" s="3"/>
      <c r="E57" s="3"/>
    </row>
    <row r="58">
      <c r="A58" s="33"/>
      <c r="C58" s="3"/>
      <c r="D58" s="3"/>
      <c r="E58" s="3"/>
    </row>
    <row r="59">
      <c r="A59" s="33"/>
      <c r="C59" s="3"/>
      <c r="D59" s="3"/>
      <c r="E59" s="3"/>
    </row>
    <row r="60">
      <c r="A60" s="33"/>
      <c r="C60" s="3"/>
      <c r="D60" s="3"/>
      <c r="E60" s="3"/>
    </row>
    <row r="61">
      <c r="A61" s="33"/>
      <c r="C61" s="3"/>
      <c r="D61" s="3"/>
      <c r="E61" s="3"/>
    </row>
    <row r="62">
      <c r="A62" s="33"/>
      <c r="C62" s="3"/>
      <c r="D62" s="3"/>
      <c r="E62" s="3"/>
    </row>
    <row r="63">
      <c r="A63" s="33"/>
      <c r="C63" s="3"/>
      <c r="D63" s="3"/>
      <c r="E63" s="3"/>
    </row>
    <row r="64">
      <c r="A64" s="33"/>
      <c r="C64" s="3"/>
      <c r="D64" s="3"/>
      <c r="E64" s="3"/>
    </row>
    <row r="65">
      <c r="A65" s="33"/>
      <c r="C65" s="3"/>
      <c r="D65" s="3"/>
      <c r="E65" s="3"/>
    </row>
    <row r="66">
      <c r="A66" s="33"/>
      <c r="C66" s="3"/>
      <c r="D66" s="3"/>
      <c r="E66" s="3"/>
    </row>
    <row r="67">
      <c r="A67" s="33"/>
      <c r="C67" s="3"/>
      <c r="D67" s="3"/>
      <c r="E67" s="3"/>
    </row>
    <row r="68">
      <c r="A68" s="33"/>
      <c r="C68" s="3"/>
      <c r="D68" s="3"/>
      <c r="E68" s="3"/>
    </row>
    <row r="69">
      <c r="A69" s="33"/>
      <c r="C69" s="3"/>
      <c r="D69" s="3"/>
      <c r="E69" s="3"/>
    </row>
    <row r="70">
      <c r="A70" s="33"/>
      <c r="C70" s="3"/>
      <c r="D70" s="3"/>
      <c r="E70" s="3"/>
    </row>
    <row r="71">
      <c r="A71" s="33"/>
      <c r="C71" s="3"/>
      <c r="D71" s="3"/>
      <c r="E71" s="3"/>
    </row>
    <row r="72">
      <c r="A72" s="33"/>
      <c r="C72" s="3"/>
      <c r="D72" s="3"/>
      <c r="E72" s="3"/>
    </row>
    <row r="73">
      <c r="A73" s="33"/>
      <c r="C73" s="3"/>
      <c r="D73" s="3"/>
      <c r="E73" s="3"/>
    </row>
    <row r="74">
      <c r="A74" s="33"/>
      <c r="C74" s="3"/>
      <c r="D74" s="3"/>
      <c r="E74" s="3"/>
    </row>
    <row r="75">
      <c r="A75" s="33"/>
      <c r="C75" s="3"/>
      <c r="D75" s="3"/>
      <c r="E75" s="3"/>
    </row>
    <row r="76">
      <c r="A76" s="33"/>
      <c r="C76" s="3"/>
      <c r="D76" s="3"/>
      <c r="E76" s="3"/>
    </row>
    <row r="77">
      <c r="A77" s="33"/>
      <c r="C77" s="3"/>
      <c r="D77" s="3"/>
      <c r="E77" s="3"/>
    </row>
    <row r="78">
      <c r="A78" s="33"/>
      <c r="C78" s="3"/>
      <c r="D78" s="3"/>
      <c r="E78" s="3"/>
    </row>
    <row r="79">
      <c r="A79" s="33"/>
      <c r="C79" s="3"/>
      <c r="D79" s="3"/>
      <c r="E79" s="3"/>
    </row>
    <row r="80">
      <c r="A80" s="33"/>
      <c r="C80" s="3"/>
      <c r="D80" s="3"/>
      <c r="E80" s="3"/>
    </row>
    <row r="81">
      <c r="A81" s="33"/>
      <c r="C81" s="3"/>
      <c r="D81" s="3"/>
      <c r="E81" s="3"/>
    </row>
    <row r="82">
      <c r="A82" s="33"/>
      <c r="C82" s="3"/>
      <c r="D82" s="3"/>
      <c r="E82" s="3"/>
    </row>
    <row r="83">
      <c r="A83" s="33"/>
      <c r="C83" s="3"/>
      <c r="D83" s="3"/>
      <c r="E83" s="3"/>
    </row>
    <row r="84">
      <c r="A84" s="33"/>
      <c r="C84" s="3"/>
      <c r="D84" s="3"/>
      <c r="E84" s="3"/>
    </row>
    <row r="85">
      <c r="A85" s="33"/>
      <c r="C85" s="3"/>
      <c r="D85" s="3"/>
      <c r="E85" s="3"/>
    </row>
    <row r="86">
      <c r="A86" s="33"/>
      <c r="C86" s="3"/>
      <c r="D86" s="3"/>
      <c r="E86" s="3"/>
    </row>
    <row r="87">
      <c r="A87" s="33"/>
      <c r="C87" s="3"/>
      <c r="D87" s="3"/>
      <c r="E87" s="3"/>
    </row>
    <row r="88">
      <c r="A88" s="33"/>
      <c r="C88" s="3"/>
      <c r="D88" s="3"/>
      <c r="E88" s="3"/>
    </row>
    <row r="89">
      <c r="A89" s="33"/>
      <c r="C89" s="3"/>
      <c r="D89" s="3"/>
      <c r="E89" s="3"/>
    </row>
    <row r="90">
      <c r="A90" s="33"/>
      <c r="C90" s="3"/>
      <c r="D90" s="3"/>
      <c r="E90" s="3"/>
    </row>
    <row r="91">
      <c r="A91" s="33"/>
      <c r="C91" s="3"/>
      <c r="D91" s="3"/>
      <c r="E91" s="3"/>
    </row>
    <row r="92">
      <c r="A92" s="33"/>
      <c r="C92" s="3"/>
      <c r="D92" s="3"/>
      <c r="E92" s="3"/>
    </row>
    <row r="93">
      <c r="A93" s="33"/>
      <c r="C93" s="3"/>
      <c r="D93" s="3"/>
      <c r="E93" s="3"/>
    </row>
    <row r="94">
      <c r="A94" s="33"/>
      <c r="C94" s="3"/>
      <c r="D94" s="3"/>
      <c r="E94" s="3"/>
    </row>
    <row r="95">
      <c r="A95" s="33"/>
      <c r="C95" s="3"/>
      <c r="D95" s="3"/>
      <c r="E95" s="3"/>
    </row>
    <row r="96">
      <c r="A96" s="33"/>
      <c r="C96" s="3"/>
      <c r="D96" s="3"/>
      <c r="E96" s="3"/>
    </row>
    <row r="97">
      <c r="A97" s="33"/>
      <c r="C97" s="3"/>
      <c r="D97" s="3"/>
      <c r="E97" s="3"/>
    </row>
    <row r="98">
      <c r="A98" s="33"/>
      <c r="C98" s="3"/>
      <c r="D98" s="3"/>
      <c r="E98" s="3"/>
    </row>
    <row r="99">
      <c r="A99" s="33"/>
      <c r="C99" s="3"/>
      <c r="D99" s="3"/>
      <c r="E99" s="3"/>
    </row>
    <row r="100">
      <c r="A100" s="33"/>
      <c r="C100" s="3"/>
      <c r="D100" s="3"/>
      <c r="E100" s="3"/>
    </row>
    <row r="101">
      <c r="A101" s="33"/>
      <c r="C101" s="3"/>
      <c r="D101" s="3"/>
      <c r="E101" s="3"/>
    </row>
    <row r="102">
      <c r="A102" s="33"/>
      <c r="C102" s="3"/>
      <c r="D102" s="3"/>
      <c r="E102" s="3"/>
    </row>
    <row r="103">
      <c r="A103" s="33"/>
      <c r="C103" s="3"/>
      <c r="D103" s="3"/>
      <c r="E103" s="3"/>
    </row>
    <row r="104">
      <c r="A104" s="33"/>
      <c r="C104" s="3"/>
      <c r="D104" s="3"/>
      <c r="E104" s="3"/>
    </row>
    <row r="105">
      <c r="A105" s="33"/>
      <c r="C105" s="3"/>
      <c r="D105" s="3"/>
      <c r="E105" s="3"/>
    </row>
    <row r="106">
      <c r="A106" s="33"/>
      <c r="C106" s="3"/>
      <c r="D106" s="3"/>
      <c r="E106" s="3"/>
    </row>
    <row r="107">
      <c r="A107" s="33"/>
      <c r="C107" s="3"/>
      <c r="D107" s="3"/>
      <c r="E107" s="3"/>
    </row>
    <row r="108">
      <c r="A108" s="33"/>
      <c r="C108" s="3"/>
      <c r="D108" s="3"/>
      <c r="E108" s="3"/>
    </row>
    <row r="109">
      <c r="A109" s="33"/>
      <c r="C109" s="3"/>
      <c r="D109" s="3"/>
      <c r="E109" s="3"/>
    </row>
    <row r="110">
      <c r="A110" s="33"/>
      <c r="C110" s="3"/>
      <c r="D110" s="3"/>
      <c r="E110" s="3"/>
    </row>
    <row r="111">
      <c r="A111" s="33"/>
      <c r="C111" s="3"/>
      <c r="D111" s="3"/>
      <c r="E111" s="3"/>
    </row>
    <row r="112">
      <c r="A112" s="33"/>
      <c r="C112" s="3"/>
      <c r="D112" s="3"/>
      <c r="E112" s="3"/>
    </row>
    <row r="113">
      <c r="A113" s="33"/>
      <c r="C113" s="3"/>
      <c r="D113" s="3"/>
      <c r="E113" s="3"/>
    </row>
    <row r="114">
      <c r="A114" s="33"/>
      <c r="C114" s="3"/>
      <c r="D114" s="3"/>
      <c r="E114" s="3"/>
    </row>
    <row r="115">
      <c r="A115" s="33"/>
      <c r="C115" s="3"/>
      <c r="D115" s="3"/>
      <c r="E115" s="3"/>
    </row>
    <row r="116">
      <c r="A116" s="33"/>
      <c r="C116" s="3"/>
      <c r="D116" s="3"/>
      <c r="E116" s="3"/>
    </row>
    <row r="117">
      <c r="A117" s="33"/>
      <c r="C117" s="3"/>
      <c r="D117" s="3"/>
      <c r="E117" s="3"/>
    </row>
    <row r="118">
      <c r="A118" s="33"/>
      <c r="C118" s="3"/>
      <c r="D118" s="3"/>
      <c r="E118" s="3"/>
    </row>
    <row r="119">
      <c r="A119" s="33"/>
      <c r="C119" s="3"/>
      <c r="D119" s="3"/>
      <c r="E119" s="3"/>
    </row>
    <row r="120">
      <c r="A120" s="33"/>
      <c r="C120" s="3"/>
      <c r="D120" s="3"/>
      <c r="E120" s="3"/>
    </row>
    <row r="121">
      <c r="A121" s="33"/>
      <c r="C121" s="3"/>
      <c r="D121" s="3"/>
      <c r="E121" s="3"/>
    </row>
    <row r="122">
      <c r="A122" s="33"/>
      <c r="C122" s="3"/>
      <c r="D122" s="3"/>
      <c r="E122" s="3"/>
    </row>
    <row r="123">
      <c r="A123" s="33"/>
      <c r="C123" s="3"/>
      <c r="D123" s="3"/>
      <c r="E123" s="3"/>
    </row>
    <row r="124">
      <c r="A124" s="33"/>
      <c r="C124" s="3"/>
      <c r="D124" s="3"/>
      <c r="E124" s="3"/>
    </row>
    <row r="125">
      <c r="A125" s="33"/>
      <c r="C125" s="3"/>
      <c r="D125" s="3"/>
      <c r="E125" s="3"/>
    </row>
    <row r="126">
      <c r="A126" s="33"/>
      <c r="C126" s="3"/>
      <c r="D126" s="3"/>
      <c r="E126" s="3"/>
    </row>
    <row r="127">
      <c r="A127" s="33"/>
      <c r="C127" s="3"/>
      <c r="D127" s="3"/>
      <c r="E127" s="3"/>
    </row>
    <row r="128">
      <c r="A128" s="33"/>
      <c r="C128" s="3"/>
      <c r="D128" s="3"/>
      <c r="E128" s="3"/>
    </row>
    <row r="129">
      <c r="A129" s="33"/>
      <c r="C129" s="3"/>
      <c r="D129" s="3"/>
      <c r="E129" s="3"/>
    </row>
    <row r="130">
      <c r="A130" s="33"/>
      <c r="C130" s="3"/>
      <c r="D130" s="3"/>
      <c r="E130" s="3"/>
    </row>
    <row r="131">
      <c r="A131" s="33"/>
      <c r="C131" s="3"/>
      <c r="D131" s="3"/>
      <c r="E131" s="3"/>
    </row>
    <row r="132">
      <c r="A132" s="33"/>
      <c r="C132" s="3"/>
      <c r="D132" s="3"/>
      <c r="E132" s="3"/>
    </row>
    <row r="133">
      <c r="A133" s="33"/>
      <c r="C133" s="3"/>
      <c r="D133" s="3"/>
      <c r="E133" s="3"/>
    </row>
    <row r="134">
      <c r="A134" s="33"/>
      <c r="C134" s="3"/>
      <c r="D134" s="3"/>
      <c r="E134" s="3"/>
    </row>
    <row r="135">
      <c r="A135" s="33"/>
      <c r="C135" s="3"/>
      <c r="D135" s="3"/>
      <c r="E135" s="3"/>
    </row>
    <row r="136">
      <c r="A136" s="33"/>
      <c r="C136" s="3"/>
      <c r="D136" s="3"/>
      <c r="E136" s="3"/>
    </row>
    <row r="137">
      <c r="A137" s="33"/>
      <c r="C137" s="3"/>
      <c r="D137" s="3"/>
      <c r="E137" s="3"/>
    </row>
    <row r="138">
      <c r="A138" s="33"/>
      <c r="C138" s="3"/>
      <c r="D138" s="3"/>
      <c r="E138" s="3"/>
    </row>
    <row r="139">
      <c r="A139" s="33"/>
      <c r="C139" s="3"/>
      <c r="D139" s="3"/>
      <c r="E139" s="3"/>
    </row>
    <row r="140">
      <c r="A140" s="33"/>
      <c r="C140" s="3"/>
      <c r="D140" s="3"/>
      <c r="E140" s="3"/>
    </row>
    <row r="141">
      <c r="A141" s="33"/>
      <c r="C141" s="3"/>
      <c r="D141" s="3"/>
      <c r="E141" s="3"/>
    </row>
    <row r="142">
      <c r="A142" s="33"/>
      <c r="C142" s="3"/>
      <c r="D142" s="3"/>
      <c r="E142" s="3"/>
    </row>
    <row r="143">
      <c r="A143" s="33"/>
      <c r="C143" s="3"/>
      <c r="D143" s="3"/>
      <c r="E143" s="3"/>
    </row>
    <row r="144">
      <c r="A144" s="33"/>
      <c r="C144" s="3"/>
      <c r="D144" s="3"/>
      <c r="E144" s="3"/>
    </row>
    <row r="145">
      <c r="A145" s="33"/>
      <c r="C145" s="3"/>
      <c r="D145" s="3"/>
      <c r="E145" s="3"/>
    </row>
    <row r="146">
      <c r="A146" s="33"/>
      <c r="C146" s="3"/>
      <c r="D146" s="3"/>
      <c r="E146" s="3"/>
    </row>
    <row r="147">
      <c r="A147" s="33"/>
      <c r="C147" s="3"/>
      <c r="D147" s="3"/>
      <c r="E147" s="3"/>
    </row>
    <row r="148">
      <c r="A148" s="33"/>
      <c r="C148" s="3"/>
      <c r="D148" s="3"/>
      <c r="E148" s="3"/>
    </row>
    <row r="149">
      <c r="A149" s="33"/>
      <c r="C149" s="3"/>
      <c r="D149" s="3"/>
      <c r="E149" s="3"/>
    </row>
    <row r="150">
      <c r="A150" s="33"/>
      <c r="C150" s="3"/>
      <c r="D150" s="3"/>
      <c r="E150" s="3"/>
    </row>
    <row r="151">
      <c r="A151" s="33"/>
      <c r="C151" s="3"/>
      <c r="D151" s="3"/>
      <c r="E151" s="3"/>
    </row>
    <row r="152">
      <c r="A152" s="33"/>
      <c r="C152" s="3"/>
      <c r="D152" s="3"/>
      <c r="E152" s="3"/>
    </row>
    <row r="153">
      <c r="A153" s="33"/>
      <c r="C153" s="3"/>
      <c r="D153" s="3"/>
      <c r="E153" s="3"/>
    </row>
    <row r="154">
      <c r="A154" s="33"/>
      <c r="C154" s="3"/>
      <c r="D154" s="3"/>
      <c r="E154" s="3"/>
    </row>
    <row r="155">
      <c r="A155" s="33"/>
      <c r="C155" s="3"/>
      <c r="D155" s="3"/>
      <c r="E155" s="3"/>
    </row>
    <row r="156">
      <c r="A156" s="33"/>
      <c r="C156" s="3"/>
      <c r="D156" s="3"/>
      <c r="E156" s="3"/>
    </row>
    <row r="157">
      <c r="A157" s="33"/>
      <c r="C157" s="3"/>
      <c r="D157" s="3"/>
      <c r="E157" s="3"/>
    </row>
    <row r="158">
      <c r="A158" s="33"/>
      <c r="C158" s="3"/>
      <c r="D158" s="3"/>
      <c r="E158" s="3"/>
    </row>
    <row r="159">
      <c r="A159" s="33"/>
      <c r="C159" s="3"/>
      <c r="D159" s="3"/>
      <c r="E159" s="3"/>
    </row>
    <row r="160">
      <c r="A160" s="33"/>
      <c r="C160" s="3"/>
      <c r="D160" s="3"/>
      <c r="E160" s="3"/>
    </row>
    <row r="161">
      <c r="A161" s="33"/>
      <c r="C161" s="3"/>
      <c r="D161" s="3"/>
      <c r="E161" s="3"/>
    </row>
    <row r="162">
      <c r="A162" s="33"/>
      <c r="C162" s="3"/>
      <c r="D162" s="3"/>
      <c r="E162" s="3"/>
    </row>
    <row r="163">
      <c r="A163" s="33"/>
      <c r="C163" s="3"/>
      <c r="D163" s="3"/>
      <c r="E163" s="3"/>
    </row>
    <row r="164">
      <c r="A164" s="33"/>
      <c r="C164" s="3"/>
      <c r="D164" s="3"/>
      <c r="E164" s="3"/>
    </row>
    <row r="165">
      <c r="A165" s="33"/>
      <c r="C165" s="3"/>
      <c r="D165" s="3"/>
      <c r="E165" s="3"/>
    </row>
    <row r="166">
      <c r="A166" s="33"/>
      <c r="C166" s="3"/>
      <c r="D166" s="3"/>
      <c r="E166" s="3"/>
    </row>
    <row r="167">
      <c r="A167" s="33"/>
      <c r="C167" s="3"/>
      <c r="D167" s="3"/>
      <c r="E167" s="3"/>
    </row>
    <row r="168">
      <c r="A168" s="33"/>
      <c r="C168" s="3"/>
      <c r="D168" s="3"/>
      <c r="E168" s="3"/>
    </row>
    <row r="169">
      <c r="A169" s="33"/>
      <c r="C169" s="3"/>
      <c r="D169" s="3"/>
      <c r="E169" s="3"/>
    </row>
    <row r="170">
      <c r="A170" s="33"/>
      <c r="C170" s="3"/>
      <c r="D170" s="3"/>
      <c r="E170" s="3"/>
    </row>
    <row r="171">
      <c r="A171" s="33"/>
      <c r="C171" s="3"/>
      <c r="D171" s="3"/>
      <c r="E171" s="3"/>
    </row>
    <row r="172">
      <c r="A172" s="33"/>
      <c r="C172" s="3"/>
      <c r="D172" s="3"/>
      <c r="E172" s="3"/>
    </row>
    <row r="173">
      <c r="A173" s="33"/>
      <c r="C173" s="3"/>
      <c r="D173" s="3"/>
      <c r="E173" s="3"/>
    </row>
    <row r="174">
      <c r="A174" s="33"/>
      <c r="C174" s="3"/>
      <c r="D174" s="3"/>
      <c r="E174" s="3"/>
    </row>
    <row r="175">
      <c r="A175" s="33"/>
      <c r="C175" s="3"/>
      <c r="D175" s="3"/>
      <c r="E175" s="3"/>
    </row>
    <row r="176">
      <c r="A176" s="33"/>
      <c r="C176" s="3"/>
      <c r="D176" s="3"/>
      <c r="E176" s="3"/>
    </row>
    <row r="177">
      <c r="A177" s="33"/>
      <c r="C177" s="3"/>
      <c r="D177" s="3"/>
      <c r="E177" s="3"/>
    </row>
    <row r="178">
      <c r="A178" s="33"/>
      <c r="C178" s="3"/>
      <c r="D178" s="3"/>
      <c r="E178" s="3"/>
    </row>
    <row r="179">
      <c r="A179" s="33"/>
      <c r="C179" s="3"/>
      <c r="D179" s="3"/>
      <c r="E179" s="3"/>
    </row>
    <row r="180">
      <c r="A180" s="33"/>
      <c r="C180" s="3"/>
      <c r="D180" s="3"/>
      <c r="E180" s="3"/>
    </row>
    <row r="181">
      <c r="A181" s="33"/>
      <c r="C181" s="3"/>
      <c r="D181" s="3"/>
      <c r="E181" s="3"/>
    </row>
    <row r="182">
      <c r="A182" s="33"/>
      <c r="C182" s="3"/>
      <c r="D182" s="3"/>
      <c r="E182" s="3"/>
    </row>
    <row r="183">
      <c r="A183" s="33"/>
      <c r="C183" s="3"/>
      <c r="D183" s="3"/>
      <c r="E183" s="3"/>
    </row>
    <row r="184">
      <c r="A184" s="33"/>
      <c r="C184" s="3"/>
      <c r="D184" s="3"/>
      <c r="E184" s="3"/>
    </row>
    <row r="185">
      <c r="A185" s="33"/>
      <c r="C185" s="3"/>
      <c r="D185" s="3"/>
      <c r="E185" s="3"/>
    </row>
    <row r="186">
      <c r="A186" s="33"/>
      <c r="C186" s="3"/>
      <c r="D186" s="3"/>
      <c r="E186" s="3"/>
    </row>
    <row r="187">
      <c r="A187" s="33"/>
      <c r="C187" s="3"/>
      <c r="D187" s="3"/>
      <c r="E187" s="3"/>
    </row>
    <row r="188">
      <c r="A188" s="33"/>
      <c r="C188" s="3"/>
      <c r="D188" s="3"/>
      <c r="E188" s="3"/>
    </row>
    <row r="189">
      <c r="A189" s="33"/>
      <c r="C189" s="3"/>
      <c r="D189" s="3"/>
      <c r="E189" s="3"/>
    </row>
    <row r="190">
      <c r="A190" s="33"/>
      <c r="C190" s="3"/>
      <c r="D190" s="3"/>
      <c r="E190" s="3"/>
    </row>
    <row r="191">
      <c r="A191" s="33"/>
      <c r="C191" s="3"/>
      <c r="D191" s="3"/>
      <c r="E191" s="3"/>
    </row>
    <row r="192">
      <c r="A192" s="33"/>
      <c r="C192" s="3"/>
      <c r="D192" s="3"/>
      <c r="E192" s="3"/>
    </row>
    <row r="193">
      <c r="A193" s="33"/>
      <c r="C193" s="3"/>
      <c r="D193" s="3"/>
      <c r="E193" s="3"/>
    </row>
    <row r="194">
      <c r="A194" s="33"/>
      <c r="C194" s="3"/>
      <c r="D194" s="3"/>
      <c r="E194" s="3"/>
    </row>
    <row r="195">
      <c r="A195" s="33"/>
      <c r="C195" s="3"/>
      <c r="D195" s="3"/>
      <c r="E195" s="3"/>
    </row>
    <row r="196">
      <c r="A196" s="33"/>
      <c r="C196" s="3"/>
      <c r="D196" s="3"/>
      <c r="E196" s="3"/>
    </row>
    <row r="197">
      <c r="A197" s="33"/>
      <c r="C197" s="3"/>
      <c r="D197" s="3"/>
      <c r="E197" s="3"/>
    </row>
    <row r="198">
      <c r="A198" s="33"/>
      <c r="C198" s="3"/>
      <c r="D198" s="3"/>
      <c r="E198" s="3"/>
    </row>
    <row r="199">
      <c r="A199" s="33"/>
      <c r="C199" s="3"/>
      <c r="D199" s="3"/>
      <c r="E199" s="3"/>
    </row>
    <row r="200">
      <c r="A200" s="33"/>
      <c r="C200" s="3"/>
      <c r="D200" s="3"/>
      <c r="E200" s="3"/>
    </row>
    <row r="201">
      <c r="A201" s="33"/>
      <c r="C201" s="3"/>
      <c r="D201" s="3"/>
      <c r="E201" s="3"/>
    </row>
    <row r="202">
      <c r="A202" s="33"/>
      <c r="C202" s="3"/>
      <c r="D202" s="3"/>
      <c r="E202" s="3"/>
    </row>
    <row r="203">
      <c r="A203" s="33"/>
      <c r="C203" s="3"/>
      <c r="D203" s="3"/>
      <c r="E203" s="3"/>
    </row>
    <row r="204">
      <c r="A204" s="33"/>
      <c r="C204" s="3"/>
      <c r="D204" s="3"/>
      <c r="E204" s="3"/>
    </row>
    <row r="205">
      <c r="A205" s="33"/>
      <c r="C205" s="3"/>
      <c r="D205" s="3"/>
      <c r="E205" s="3"/>
    </row>
    <row r="206">
      <c r="A206" s="33"/>
      <c r="C206" s="3"/>
      <c r="D206" s="3"/>
      <c r="E206" s="3"/>
    </row>
    <row r="207">
      <c r="A207" s="33"/>
      <c r="C207" s="3"/>
      <c r="D207" s="3"/>
      <c r="E207" s="3"/>
    </row>
    <row r="208">
      <c r="A208" s="33"/>
      <c r="C208" s="3"/>
      <c r="D208" s="3"/>
      <c r="E208" s="3"/>
    </row>
    <row r="209">
      <c r="A209" s="33"/>
      <c r="C209" s="3"/>
      <c r="D209" s="3"/>
      <c r="E209" s="3"/>
    </row>
    <row r="210">
      <c r="A210" s="33"/>
      <c r="C210" s="3"/>
      <c r="D210" s="3"/>
      <c r="E210" s="3"/>
    </row>
    <row r="211">
      <c r="A211" s="33"/>
      <c r="C211" s="3"/>
      <c r="D211" s="3"/>
      <c r="E211" s="3"/>
    </row>
    <row r="212">
      <c r="A212" s="33"/>
      <c r="C212" s="3"/>
      <c r="D212" s="3"/>
      <c r="E212" s="3"/>
    </row>
    <row r="213">
      <c r="A213" s="33"/>
      <c r="C213" s="3"/>
      <c r="D213" s="3"/>
      <c r="E213" s="3"/>
    </row>
    <row r="214">
      <c r="A214" s="33"/>
      <c r="C214" s="3"/>
      <c r="D214" s="3"/>
      <c r="E214" s="3"/>
    </row>
    <row r="215">
      <c r="A215" s="33"/>
      <c r="C215" s="3"/>
      <c r="D215" s="3"/>
      <c r="E215" s="3"/>
    </row>
    <row r="216">
      <c r="A216" s="33"/>
      <c r="C216" s="3"/>
      <c r="D216" s="3"/>
      <c r="E216" s="3"/>
    </row>
    <row r="217">
      <c r="A217" s="33"/>
      <c r="C217" s="3"/>
      <c r="D217" s="3"/>
      <c r="E217" s="3"/>
    </row>
    <row r="218">
      <c r="A218" s="33"/>
      <c r="C218" s="3"/>
      <c r="D218" s="3"/>
      <c r="E218" s="3"/>
    </row>
    <row r="219">
      <c r="A219" s="33"/>
      <c r="C219" s="3"/>
      <c r="D219" s="3"/>
      <c r="E219" s="3"/>
    </row>
    <row r="220">
      <c r="A220" s="33"/>
      <c r="C220" s="3"/>
      <c r="D220" s="3"/>
      <c r="E220" s="3"/>
    </row>
    <row r="221">
      <c r="A221" s="33"/>
      <c r="C221" s="3"/>
      <c r="D221" s="3"/>
      <c r="E221" s="3"/>
    </row>
    <row r="222">
      <c r="A222" s="33"/>
      <c r="C222" s="3"/>
      <c r="D222" s="3"/>
      <c r="E222" s="3"/>
    </row>
    <row r="223">
      <c r="A223" s="33"/>
      <c r="C223" s="3"/>
      <c r="D223" s="3"/>
      <c r="E223" s="3"/>
    </row>
    <row r="224">
      <c r="A224" s="33"/>
      <c r="C224" s="3"/>
      <c r="D224" s="3"/>
      <c r="E224" s="3"/>
    </row>
    <row r="225">
      <c r="A225" s="33"/>
      <c r="C225" s="3"/>
      <c r="D225" s="3"/>
      <c r="E225" s="3"/>
    </row>
    <row r="226">
      <c r="A226" s="33"/>
      <c r="C226" s="3"/>
      <c r="D226" s="3"/>
      <c r="E226" s="3"/>
    </row>
    <row r="227">
      <c r="A227" s="33"/>
      <c r="C227" s="3"/>
      <c r="D227" s="3"/>
      <c r="E227" s="3"/>
    </row>
    <row r="228">
      <c r="A228" s="33"/>
      <c r="C228" s="3"/>
      <c r="D228" s="3"/>
      <c r="E228" s="3"/>
    </row>
    <row r="229">
      <c r="A229" s="33"/>
      <c r="C229" s="3"/>
      <c r="D229" s="3"/>
      <c r="E229" s="3"/>
    </row>
    <row r="230">
      <c r="A230" s="33"/>
      <c r="C230" s="3"/>
      <c r="D230" s="3"/>
      <c r="E230" s="3"/>
    </row>
    <row r="231">
      <c r="A231" s="33"/>
      <c r="C231" s="3"/>
      <c r="D231" s="3"/>
      <c r="E231" s="3"/>
    </row>
    <row r="232">
      <c r="A232" s="33"/>
      <c r="C232" s="3"/>
      <c r="D232" s="3"/>
      <c r="E232" s="3"/>
    </row>
    <row r="233">
      <c r="A233" s="33"/>
      <c r="C233" s="3"/>
      <c r="D233" s="3"/>
      <c r="E233" s="3"/>
    </row>
    <row r="234">
      <c r="A234" s="33"/>
      <c r="C234" s="3"/>
      <c r="D234" s="3"/>
      <c r="E234" s="3"/>
    </row>
    <row r="235">
      <c r="A235" s="33"/>
      <c r="C235" s="3"/>
      <c r="D235" s="3"/>
      <c r="E235" s="3"/>
    </row>
    <row r="236">
      <c r="A236" s="33"/>
      <c r="C236" s="3"/>
      <c r="D236" s="3"/>
      <c r="E236" s="3"/>
    </row>
    <row r="237">
      <c r="A237" s="33"/>
      <c r="C237" s="3"/>
      <c r="D237" s="3"/>
      <c r="E237" s="3"/>
    </row>
    <row r="238">
      <c r="A238" s="33"/>
      <c r="C238" s="3"/>
      <c r="D238" s="3"/>
      <c r="E238" s="3"/>
    </row>
    <row r="239">
      <c r="A239" s="33"/>
      <c r="C239" s="3"/>
      <c r="D239" s="3"/>
      <c r="E239" s="3"/>
    </row>
    <row r="240">
      <c r="A240" s="33"/>
      <c r="C240" s="3"/>
      <c r="D240" s="3"/>
      <c r="E240" s="3"/>
    </row>
    <row r="241">
      <c r="A241" s="33"/>
      <c r="C241" s="3"/>
      <c r="D241" s="3"/>
      <c r="E241" s="3"/>
    </row>
    <row r="242">
      <c r="A242" s="33"/>
      <c r="C242" s="3"/>
      <c r="D242" s="3"/>
      <c r="E242" s="3"/>
    </row>
    <row r="243">
      <c r="A243" s="33"/>
      <c r="C243" s="3"/>
      <c r="D243" s="3"/>
      <c r="E243" s="3"/>
    </row>
    <row r="244">
      <c r="A244" s="33"/>
      <c r="C244" s="3"/>
      <c r="D244" s="3"/>
      <c r="E244" s="3"/>
    </row>
    <row r="245">
      <c r="A245" s="33"/>
      <c r="C245" s="3"/>
      <c r="D245" s="3"/>
      <c r="E245" s="3"/>
    </row>
    <row r="246">
      <c r="A246" s="33"/>
      <c r="C246" s="3"/>
      <c r="D246" s="3"/>
      <c r="E246" s="3"/>
    </row>
    <row r="247">
      <c r="A247" s="33"/>
      <c r="C247" s="3"/>
      <c r="D247" s="3"/>
      <c r="E247" s="3"/>
    </row>
    <row r="248">
      <c r="A248" s="33"/>
      <c r="C248" s="3"/>
      <c r="D248" s="3"/>
      <c r="E248" s="3"/>
    </row>
    <row r="249">
      <c r="A249" s="33"/>
      <c r="C249" s="3"/>
      <c r="D249" s="3"/>
      <c r="E249" s="3"/>
    </row>
    <row r="250">
      <c r="A250" s="33"/>
      <c r="C250" s="3"/>
      <c r="D250" s="3"/>
      <c r="E250" s="3"/>
    </row>
    <row r="251">
      <c r="A251" s="33"/>
      <c r="C251" s="3"/>
      <c r="D251" s="3"/>
      <c r="E251" s="3"/>
    </row>
    <row r="252">
      <c r="A252" s="33"/>
      <c r="C252" s="3"/>
      <c r="D252" s="3"/>
      <c r="E252" s="3"/>
    </row>
    <row r="253">
      <c r="A253" s="33"/>
      <c r="C253" s="3"/>
      <c r="D253" s="3"/>
      <c r="E253" s="3"/>
    </row>
    <row r="254">
      <c r="A254" s="33"/>
      <c r="C254" s="3"/>
      <c r="D254" s="3"/>
      <c r="E254" s="3"/>
    </row>
    <row r="255">
      <c r="A255" s="33"/>
      <c r="C255" s="3"/>
      <c r="D255" s="3"/>
      <c r="E255" s="3"/>
    </row>
    <row r="256">
      <c r="A256" s="33"/>
      <c r="C256" s="3"/>
      <c r="D256" s="3"/>
      <c r="E256" s="3"/>
    </row>
    <row r="257">
      <c r="A257" s="33"/>
      <c r="C257" s="3"/>
      <c r="D257" s="3"/>
      <c r="E257" s="3"/>
    </row>
    <row r="258">
      <c r="A258" s="33"/>
      <c r="C258" s="3"/>
      <c r="D258" s="3"/>
      <c r="E258" s="3"/>
    </row>
    <row r="259">
      <c r="A259" s="33"/>
      <c r="C259" s="3"/>
      <c r="D259" s="3"/>
      <c r="E259" s="3"/>
    </row>
    <row r="260">
      <c r="A260" s="33"/>
      <c r="C260" s="3"/>
      <c r="D260" s="3"/>
      <c r="E260" s="3"/>
    </row>
    <row r="261">
      <c r="A261" s="33"/>
      <c r="C261" s="3"/>
      <c r="D261" s="3"/>
      <c r="E261" s="3"/>
    </row>
    <row r="262">
      <c r="A262" s="33"/>
      <c r="C262" s="3"/>
      <c r="D262" s="3"/>
      <c r="E262" s="3"/>
    </row>
    <row r="263">
      <c r="A263" s="33"/>
      <c r="C263" s="3"/>
      <c r="D263" s="3"/>
      <c r="E263" s="3"/>
    </row>
    <row r="264">
      <c r="A264" s="33"/>
      <c r="C264" s="3"/>
      <c r="D264" s="3"/>
      <c r="E264" s="3"/>
    </row>
    <row r="265">
      <c r="A265" s="33"/>
      <c r="C265" s="3"/>
      <c r="D265" s="3"/>
      <c r="E265" s="3"/>
    </row>
    <row r="266">
      <c r="A266" s="33"/>
      <c r="C266" s="3"/>
      <c r="D266" s="3"/>
      <c r="E266" s="3"/>
    </row>
    <row r="267">
      <c r="A267" s="33"/>
      <c r="C267" s="3"/>
      <c r="D267" s="3"/>
      <c r="E267" s="3"/>
    </row>
    <row r="268">
      <c r="A268" s="33"/>
      <c r="C268" s="3"/>
      <c r="D268" s="3"/>
      <c r="E268" s="3"/>
    </row>
    <row r="269">
      <c r="A269" s="33"/>
      <c r="C269" s="3"/>
      <c r="D269" s="3"/>
      <c r="E269" s="3"/>
    </row>
    <row r="270">
      <c r="A270" s="33"/>
      <c r="C270" s="3"/>
      <c r="D270" s="3"/>
      <c r="E270" s="3"/>
    </row>
    <row r="271">
      <c r="A271" s="33"/>
      <c r="C271" s="3"/>
      <c r="D271" s="3"/>
      <c r="E271" s="3"/>
    </row>
    <row r="272">
      <c r="A272" s="33"/>
      <c r="C272" s="3"/>
      <c r="D272" s="3"/>
      <c r="E272" s="3"/>
    </row>
    <row r="273">
      <c r="A273" s="33"/>
      <c r="C273" s="3"/>
      <c r="D273" s="3"/>
      <c r="E273" s="3"/>
    </row>
    <row r="274">
      <c r="A274" s="33"/>
      <c r="C274" s="3"/>
      <c r="D274" s="3"/>
      <c r="E274" s="3"/>
    </row>
    <row r="275">
      <c r="A275" s="33"/>
      <c r="C275" s="3"/>
      <c r="D275" s="3"/>
      <c r="E275" s="3"/>
    </row>
    <row r="276">
      <c r="A276" s="33"/>
      <c r="C276" s="3"/>
      <c r="D276" s="3"/>
      <c r="E276" s="3"/>
    </row>
    <row r="277">
      <c r="A277" s="33"/>
      <c r="C277" s="3"/>
      <c r="D277" s="3"/>
      <c r="E277" s="3"/>
    </row>
    <row r="278">
      <c r="A278" s="33"/>
      <c r="C278" s="3"/>
      <c r="D278" s="3"/>
      <c r="E278" s="3"/>
    </row>
    <row r="279">
      <c r="A279" s="33"/>
      <c r="C279" s="3"/>
      <c r="D279" s="3"/>
      <c r="E279" s="3"/>
    </row>
    <row r="280">
      <c r="A280" s="33"/>
      <c r="C280" s="3"/>
      <c r="D280" s="3"/>
      <c r="E280" s="3"/>
    </row>
    <row r="281">
      <c r="A281" s="33"/>
      <c r="C281" s="3"/>
      <c r="D281" s="3"/>
      <c r="E281" s="3"/>
    </row>
    <row r="282">
      <c r="A282" s="33"/>
      <c r="C282" s="3"/>
      <c r="D282" s="3"/>
      <c r="E282" s="3"/>
    </row>
    <row r="283">
      <c r="A283" s="33"/>
      <c r="C283" s="3"/>
      <c r="D283" s="3"/>
      <c r="E283" s="3"/>
    </row>
    <row r="284">
      <c r="A284" s="33"/>
      <c r="C284" s="3"/>
      <c r="D284" s="3"/>
      <c r="E284" s="3"/>
    </row>
    <row r="285">
      <c r="A285" s="33"/>
      <c r="C285" s="3"/>
      <c r="D285" s="3"/>
      <c r="E285" s="3"/>
    </row>
    <row r="286">
      <c r="A286" s="33"/>
      <c r="C286" s="3"/>
      <c r="D286" s="3"/>
      <c r="E286" s="3"/>
    </row>
    <row r="287">
      <c r="A287" s="33"/>
      <c r="C287" s="3"/>
      <c r="D287" s="3"/>
      <c r="E287" s="3"/>
    </row>
    <row r="288">
      <c r="A288" s="33"/>
      <c r="C288" s="3"/>
      <c r="D288" s="3"/>
      <c r="E288" s="3"/>
    </row>
    <row r="289">
      <c r="A289" s="33"/>
      <c r="C289" s="3"/>
      <c r="D289" s="3"/>
      <c r="E289" s="3"/>
    </row>
    <row r="290">
      <c r="A290" s="33"/>
      <c r="C290" s="3"/>
      <c r="D290" s="3"/>
      <c r="E290" s="3"/>
    </row>
    <row r="291">
      <c r="A291" s="33"/>
      <c r="C291" s="3"/>
      <c r="D291" s="3"/>
      <c r="E291" s="3"/>
    </row>
    <row r="292">
      <c r="A292" s="33"/>
      <c r="C292" s="3"/>
      <c r="D292" s="3"/>
      <c r="E292" s="3"/>
    </row>
    <row r="293">
      <c r="A293" s="33"/>
      <c r="C293" s="3"/>
      <c r="D293" s="3"/>
      <c r="E293" s="3"/>
    </row>
    <row r="294">
      <c r="A294" s="33"/>
      <c r="C294" s="3"/>
      <c r="D294" s="3"/>
      <c r="E294" s="3"/>
    </row>
    <row r="295">
      <c r="A295" s="33"/>
      <c r="C295" s="3"/>
      <c r="D295" s="3"/>
      <c r="E295" s="3"/>
    </row>
    <row r="296">
      <c r="A296" s="33"/>
      <c r="C296" s="3"/>
      <c r="D296" s="3"/>
      <c r="E296" s="3"/>
    </row>
    <row r="297">
      <c r="A297" s="33"/>
      <c r="C297" s="3"/>
      <c r="D297" s="3"/>
      <c r="E297" s="3"/>
    </row>
    <row r="298">
      <c r="A298" s="33"/>
      <c r="C298" s="3"/>
      <c r="D298" s="3"/>
      <c r="E298" s="3"/>
    </row>
    <row r="299">
      <c r="A299" s="33"/>
      <c r="C299" s="3"/>
      <c r="D299" s="3"/>
      <c r="E299" s="3"/>
    </row>
    <row r="300">
      <c r="A300" s="33"/>
      <c r="C300" s="3"/>
      <c r="D300" s="3"/>
      <c r="E300" s="3"/>
    </row>
    <row r="301">
      <c r="A301" s="33"/>
      <c r="C301" s="3"/>
      <c r="D301" s="3"/>
      <c r="E301" s="3"/>
    </row>
    <row r="302">
      <c r="A302" s="33"/>
      <c r="C302" s="3"/>
      <c r="D302" s="3"/>
      <c r="E302" s="3"/>
    </row>
    <row r="303">
      <c r="A303" s="33"/>
      <c r="C303" s="3"/>
      <c r="D303" s="3"/>
      <c r="E303" s="3"/>
    </row>
    <row r="304">
      <c r="A304" s="33"/>
      <c r="C304" s="3"/>
      <c r="D304" s="3"/>
      <c r="E304" s="3"/>
    </row>
    <row r="305">
      <c r="A305" s="33"/>
      <c r="C305" s="3"/>
      <c r="D305" s="3"/>
      <c r="E305" s="3"/>
    </row>
    <row r="306">
      <c r="A306" s="33"/>
      <c r="C306" s="3"/>
      <c r="D306" s="3"/>
      <c r="E306" s="3"/>
    </row>
    <row r="307">
      <c r="A307" s="33"/>
      <c r="C307" s="3"/>
      <c r="D307" s="3"/>
      <c r="E307" s="3"/>
    </row>
    <row r="308">
      <c r="A308" s="33"/>
      <c r="C308" s="3"/>
      <c r="D308" s="3"/>
      <c r="E308" s="3"/>
    </row>
    <row r="309">
      <c r="A309" s="33"/>
      <c r="C309" s="3"/>
      <c r="D309" s="3"/>
      <c r="E309" s="3"/>
    </row>
    <row r="310">
      <c r="A310" s="33"/>
      <c r="C310" s="3"/>
      <c r="D310" s="3"/>
      <c r="E310" s="3"/>
    </row>
    <row r="311">
      <c r="A311" s="33"/>
      <c r="C311" s="3"/>
      <c r="D311" s="3"/>
      <c r="E311" s="3"/>
    </row>
    <row r="312">
      <c r="A312" s="33"/>
      <c r="C312" s="3"/>
      <c r="D312" s="3"/>
      <c r="E312" s="3"/>
    </row>
    <row r="313">
      <c r="A313" s="33"/>
      <c r="C313" s="3"/>
      <c r="D313" s="3"/>
      <c r="E313" s="3"/>
    </row>
    <row r="314">
      <c r="A314" s="33"/>
      <c r="C314" s="3"/>
      <c r="D314" s="3"/>
      <c r="E314" s="3"/>
    </row>
    <row r="315">
      <c r="A315" s="33"/>
      <c r="C315" s="3"/>
      <c r="D315" s="3"/>
      <c r="E315" s="3"/>
    </row>
    <row r="316">
      <c r="A316" s="33"/>
      <c r="C316" s="3"/>
      <c r="D316" s="3"/>
      <c r="E316" s="3"/>
    </row>
    <row r="317">
      <c r="A317" s="33"/>
      <c r="C317" s="3"/>
      <c r="D317" s="3"/>
      <c r="E317" s="3"/>
    </row>
    <row r="318">
      <c r="A318" s="33"/>
      <c r="C318" s="3"/>
      <c r="D318" s="3"/>
      <c r="E318" s="3"/>
    </row>
    <row r="319">
      <c r="A319" s="33"/>
      <c r="C319" s="3"/>
      <c r="D319" s="3"/>
      <c r="E319" s="3"/>
    </row>
    <row r="320">
      <c r="A320" s="33"/>
      <c r="C320" s="3"/>
      <c r="D320" s="3"/>
      <c r="E320" s="3"/>
    </row>
    <row r="321">
      <c r="A321" s="33"/>
      <c r="C321" s="3"/>
      <c r="D321" s="3"/>
      <c r="E321" s="3"/>
    </row>
    <row r="322">
      <c r="A322" s="33"/>
      <c r="C322" s="3"/>
      <c r="D322" s="3"/>
      <c r="E322" s="3"/>
    </row>
    <row r="323">
      <c r="A323" s="33"/>
      <c r="C323" s="3"/>
      <c r="D323" s="3"/>
      <c r="E323" s="3"/>
    </row>
    <row r="324">
      <c r="A324" s="33"/>
      <c r="C324" s="3"/>
      <c r="D324" s="3"/>
      <c r="E324" s="3"/>
    </row>
    <row r="325">
      <c r="A325" s="33"/>
      <c r="C325" s="3"/>
      <c r="D325" s="3"/>
      <c r="E325" s="3"/>
    </row>
    <row r="326">
      <c r="A326" s="33"/>
      <c r="C326" s="3"/>
      <c r="D326" s="3"/>
      <c r="E326" s="3"/>
    </row>
    <row r="327">
      <c r="A327" s="33"/>
      <c r="C327" s="3"/>
      <c r="D327" s="3"/>
      <c r="E327" s="3"/>
    </row>
    <row r="328">
      <c r="A328" s="33"/>
      <c r="C328" s="3"/>
      <c r="D328" s="3"/>
      <c r="E328" s="3"/>
    </row>
    <row r="329">
      <c r="A329" s="33"/>
      <c r="C329" s="3"/>
      <c r="D329" s="3"/>
      <c r="E329" s="3"/>
    </row>
    <row r="330">
      <c r="A330" s="33"/>
      <c r="C330" s="3"/>
      <c r="D330" s="3"/>
      <c r="E330" s="3"/>
    </row>
    <row r="331">
      <c r="A331" s="33"/>
      <c r="C331" s="3"/>
      <c r="D331" s="3"/>
      <c r="E331" s="3"/>
    </row>
    <row r="332">
      <c r="A332" s="33"/>
      <c r="C332" s="3"/>
      <c r="D332" s="3"/>
      <c r="E332" s="3"/>
    </row>
    <row r="333">
      <c r="A333" s="33"/>
      <c r="C333" s="3"/>
      <c r="D333" s="3"/>
      <c r="E333" s="3"/>
    </row>
    <row r="334">
      <c r="A334" s="33"/>
      <c r="C334" s="3"/>
      <c r="D334" s="3"/>
      <c r="E334" s="3"/>
    </row>
    <row r="335">
      <c r="A335" s="33"/>
      <c r="C335" s="3"/>
      <c r="D335" s="3"/>
      <c r="E335" s="3"/>
    </row>
    <row r="336">
      <c r="A336" s="33"/>
      <c r="C336" s="3"/>
      <c r="D336" s="3"/>
      <c r="E336" s="3"/>
    </row>
    <row r="337">
      <c r="A337" s="33"/>
      <c r="C337" s="3"/>
      <c r="D337" s="3"/>
      <c r="E337" s="3"/>
    </row>
    <row r="338">
      <c r="A338" s="33"/>
      <c r="C338" s="3"/>
      <c r="D338" s="3"/>
      <c r="E338" s="3"/>
    </row>
    <row r="339">
      <c r="A339" s="33"/>
      <c r="C339" s="3"/>
      <c r="D339" s="3"/>
      <c r="E339" s="3"/>
    </row>
    <row r="340">
      <c r="A340" s="33"/>
      <c r="C340" s="3"/>
      <c r="D340" s="3"/>
      <c r="E340" s="3"/>
    </row>
    <row r="341">
      <c r="A341" s="33"/>
      <c r="C341" s="3"/>
      <c r="D341" s="3"/>
      <c r="E341" s="3"/>
    </row>
    <row r="342">
      <c r="A342" s="33"/>
      <c r="C342" s="3"/>
      <c r="D342" s="3"/>
      <c r="E342" s="3"/>
    </row>
    <row r="343">
      <c r="A343" s="33"/>
      <c r="C343" s="3"/>
      <c r="D343" s="3"/>
      <c r="E343" s="3"/>
    </row>
    <row r="344">
      <c r="A344" s="33"/>
      <c r="C344" s="3"/>
      <c r="D344" s="3"/>
      <c r="E344" s="3"/>
    </row>
    <row r="345">
      <c r="A345" s="33"/>
      <c r="C345" s="3"/>
      <c r="D345" s="3"/>
      <c r="E345" s="3"/>
    </row>
    <row r="346">
      <c r="A346" s="33"/>
      <c r="C346" s="3"/>
      <c r="D346" s="3"/>
      <c r="E346" s="3"/>
    </row>
    <row r="347">
      <c r="A347" s="33"/>
      <c r="C347" s="3"/>
      <c r="D347" s="3"/>
      <c r="E347" s="3"/>
    </row>
    <row r="348">
      <c r="A348" s="33"/>
      <c r="C348" s="3"/>
      <c r="D348" s="3"/>
      <c r="E348" s="3"/>
    </row>
    <row r="349">
      <c r="A349" s="33"/>
      <c r="C349" s="3"/>
      <c r="D349" s="3"/>
      <c r="E349" s="3"/>
    </row>
    <row r="350">
      <c r="A350" s="33"/>
      <c r="C350" s="3"/>
      <c r="D350" s="3"/>
      <c r="E350" s="3"/>
    </row>
    <row r="351">
      <c r="A351" s="33"/>
      <c r="C351" s="3"/>
      <c r="D351" s="3"/>
      <c r="E351" s="3"/>
    </row>
    <row r="352">
      <c r="A352" s="33"/>
      <c r="C352" s="3"/>
      <c r="D352" s="3"/>
      <c r="E352" s="3"/>
    </row>
    <row r="353">
      <c r="A353" s="33"/>
      <c r="C353" s="3"/>
      <c r="D353" s="3"/>
      <c r="E353" s="3"/>
    </row>
    <row r="354">
      <c r="A354" s="33"/>
      <c r="C354" s="3"/>
      <c r="D354" s="3"/>
      <c r="E354" s="3"/>
    </row>
    <row r="355">
      <c r="A355" s="33"/>
      <c r="C355" s="3"/>
      <c r="D355" s="3"/>
      <c r="E355" s="3"/>
    </row>
    <row r="356">
      <c r="A356" s="33"/>
      <c r="C356" s="3"/>
      <c r="D356" s="3"/>
      <c r="E356" s="3"/>
    </row>
    <row r="357">
      <c r="A357" s="33"/>
      <c r="C357" s="3"/>
      <c r="D357" s="3"/>
      <c r="E357" s="3"/>
    </row>
    <row r="358">
      <c r="A358" s="33"/>
      <c r="C358" s="3"/>
      <c r="D358" s="3"/>
      <c r="E358" s="3"/>
    </row>
    <row r="359">
      <c r="A359" s="33"/>
      <c r="C359" s="3"/>
      <c r="D359" s="3"/>
      <c r="E359" s="3"/>
    </row>
    <row r="360">
      <c r="A360" s="33"/>
      <c r="C360" s="3"/>
      <c r="D360" s="3"/>
      <c r="E360" s="3"/>
    </row>
    <row r="361">
      <c r="A361" s="33"/>
      <c r="C361" s="3"/>
      <c r="D361" s="3"/>
      <c r="E361" s="3"/>
    </row>
    <row r="362">
      <c r="A362" s="33"/>
      <c r="C362" s="3"/>
      <c r="D362" s="3"/>
      <c r="E362" s="3"/>
    </row>
    <row r="363">
      <c r="A363" s="33"/>
      <c r="C363" s="3"/>
      <c r="D363" s="3"/>
      <c r="E363" s="3"/>
    </row>
    <row r="364">
      <c r="A364" s="33"/>
      <c r="C364" s="3"/>
      <c r="D364" s="3"/>
      <c r="E364" s="3"/>
    </row>
    <row r="365">
      <c r="A365" s="33"/>
      <c r="C365" s="3"/>
      <c r="D365" s="3"/>
      <c r="E365" s="3"/>
    </row>
    <row r="366">
      <c r="A366" s="33"/>
      <c r="C366" s="3"/>
      <c r="D366" s="3"/>
      <c r="E366" s="3"/>
    </row>
    <row r="367">
      <c r="A367" s="33"/>
      <c r="C367" s="3"/>
      <c r="D367" s="3"/>
      <c r="E367" s="3"/>
    </row>
    <row r="368">
      <c r="A368" s="33"/>
      <c r="C368" s="3"/>
      <c r="D368" s="3"/>
      <c r="E368" s="3"/>
    </row>
    <row r="369">
      <c r="A369" s="33"/>
      <c r="C369" s="3"/>
      <c r="D369" s="3"/>
      <c r="E369" s="3"/>
    </row>
    <row r="370">
      <c r="A370" s="33"/>
      <c r="C370" s="3"/>
      <c r="D370" s="3"/>
      <c r="E370" s="3"/>
    </row>
    <row r="371">
      <c r="A371" s="33"/>
      <c r="C371" s="3"/>
      <c r="D371" s="3"/>
      <c r="E371" s="3"/>
    </row>
    <row r="372">
      <c r="A372" s="33"/>
      <c r="C372" s="3"/>
      <c r="D372" s="3"/>
      <c r="E372" s="3"/>
    </row>
    <row r="373">
      <c r="A373" s="33"/>
      <c r="C373" s="3"/>
      <c r="D373" s="3"/>
      <c r="E373" s="3"/>
    </row>
    <row r="374">
      <c r="A374" s="33"/>
      <c r="C374" s="3"/>
      <c r="D374" s="3"/>
      <c r="E374" s="3"/>
    </row>
    <row r="375">
      <c r="A375" s="33"/>
      <c r="C375" s="3"/>
      <c r="D375" s="3"/>
      <c r="E375" s="3"/>
    </row>
    <row r="376">
      <c r="A376" s="33"/>
      <c r="C376" s="3"/>
      <c r="D376" s="3"/>
      <c r="E376" s="3"/>
    </row>
    <row r="377">
      <c r="A377" s="33"/>
      <c r="C377" s="3"/>
      <c r="D377" s="3"/>
      <c r="E377" s="3"/>
    </row>
    <row r="378">
      <c r="A378" s="33"/>
      <c r="C378" s="3"/>
      <c r="D378" s="3"/>
      <c r="E378" s="3"/>
    </row>
    <row r="379">
      <c r="A379" s="33"/>
      <c r="C379" s="3"/>
      <c r="D379" s="3"/>
      <c r="E379" s="3"/>
    </row>
    <row r="380">
      <c r="A380" s="33"/>
      <c r="C380" s="3"/>
      <c r="D380" s="3"/>
      <c r="E380" s="3"/>
    </row>
    <row r="381">
      <c r="A381" s="33"/>
      <c r="C381" s="3"/>
      <c r="D381" s="3"/>
      <c r="E381" s="3"/>
    </row>
    <row r="382">
      <c r="A382" s="33"/>
      <c r="C382" s="3"/>
      <c r="D382" s="3"/>
      <c r="E382" s="3"/>
    </row>
    <row r="383">
      <c r="A383" s="33"/>
      <c r="C383" s="3"/>
      <c r="D383" s="3"/>
      <c r="E383" s="3"/>
    </row>
    <row r="384">
      <c r="A384" s="33"/>
      <c r="C384" s="3"/>
      <c r="D384" s="3"/>
      <c r="E384" s="3"/>
    </row>
    <row r="385">
      <c r="A385" s="33"/>
      <c r="C385" s="3"/>
      <c r="D385" s="3"/>
      <c r="E385" s="3"/>
    </row>
    <row r="386">
      <c r="A386" s="33"/>
      <c r="C386" s="3"/>
      <c r="D386" s="3"/>
      <c r="E386" s="3"/>
    </row>
    <row r="387">
      <c r="A387" s="33"/>
      <c r="C387" s="3"/>
      <c r="D387" s="3"/>
      <c r="E387" s="3"/>
    </row>
    <row r="388">
      <c r="A388" s="33"/>
      <c r="C388" s="3"/>
      <c r="D388" s="3"/>
      <c r="E388" s="3"/>
    </row>
    <row r="389">
      <c r="A389" s="33"/>
      <c r="C389" s="3"/>
      <c r="D389" s="3"/>
      <c r="E389" s="3"/>
    </row>
    <row r="390">
      <c r="A390" s="33"/>
      <c r="C390" s="3"/>
      <c r="D390" s="3"/>
      <c r="E390" s="3"/>
    </row>
    <row r="391">
      <c r="A391" s="33"/>
      <c r="C391" s="3"/>
      <c r="D391" s="3"/>
      <c r="E391" s="3"/>
    </row>
    <row r="392">
      <c r="A392" s="33"/>
      <c r="C392" s="3"/>
      <c r="D392" s="3"/>
      <c r="E392" s="3"/>
    </row>
    <row r="393">
      <c r="A393" s="33"/>
      <c r="C393" s="3"/>
      <c r="D393" s="3"/>
      <c r="E393" s="3"/>
    </row>
    <row r="394">
      <c r="A394" s="33"/>
      <c r="C394" s="3"/>
      <c r="D394" s="3"/>
      <c r="E394" s="3"/>
    </row>
    <row r="395">
      <c r="A395" s="33"/>
      <c r="C395" s="3"/>
      <c r="D395" s="3"/>
      <c r="E395" s="3"/>
    </row>
    <row r="396">
      <c r="A396" s="33"/>
      <c r="C396" s="3"/>
      <c r="D396" s="3"/>
      <c r="E396" s="3"/>
    </row>
    <row r="397">
      <c r="A397" s="33"/>
      <c r="C397" s="3"/>
      <c r="D397" s="3"/>
      <c r="E397" s="3"/>
    </row>
    <row r="398">
      <c r="A398" s="33"/>
      <c r="C398" s="3"/>
      <c r="D398" s="3"/>
      <c r="E398" s="3"/>
    </row>
    <row r="399">
      <c r="A399" s="33"/>
      <c r="C399" s="3"/>
      <c r="D399" s="3"/>
      <c r="E399" s="3"/>
    </row>
    <row r="400">
      <c r="A400" s="33"/>
      <c r="C400" s="3"/>
      <c r="D400" s="3"/>
      <c r="E400" s="3"/>
    </row>
    <row r="401">
      <c r="A401" s="33"/>
      <c r="C401" s="3"/>
      <c r="D401" s="3"/>
      <c r="E401" s="3"/>
    </row>
    <row r="402">
      <c r="A402" s="33"/>
      <c r="C402" s="3"/>
      <c r="D402" s="3"/>
      <c r="E402" s="3"/>
    </row>
    <row r="403">
      <c r="A403" s="33"/>
      <c r="C403" s="3"/>
      <c r="D403" s="3"/>
      <c r="E403" s="3"/>
    </row>
    <row r="404">
      <c r="A404" s="33"/>
      <c r="C404" s="3"/>
      <c r="D404" s="3"/>
      <c r="E404" s="3"/>
    </row>
    <row r="405">
      <c r="A405" s="33"/>
      <c r="C405" s="3"/>
      <c r="D405" s="3"/>
      <c r="E405" s="3"/>
    </row>
    <row r="406">
      <c r="A406" s="33"/>
      <c r="C406" s="3"/>
      <c r="D406" s="3"/>
      <c r="E406" s="3"/>
    </row>
    <row r="407">
      <c r="A407" s="33"/>
      <c r="C407" s="3"/>
      <c r="D407" s="3"/>
      <c r="E407" s="3"/>
    </row>
    <row r="408">
      <c r="A408" s="33"/>
      <c r="C408" s="3"/>
      <c r="D408" s="3"/>
      <c r="E408" s="3"/>
    </row>
    <row r="409">
      <c r="A409" s="33"/>
      <c r="C409" s="3"/>
      <c r="D409" s="3"/>
      <c r="E409" s="3"/>
    </row>
    <row r="410">
      <c r="A410" s="33"/>
      <c r="C410" s="3"/>
      <c r="D410" s="3"/>
      <c r="E410" s="3"/>
    </row>
    <row r="411">
      <c r="A411" s="33"/>
      <c r="C411" s="3"/>
      <c r="D411" s="3"/>
      <c r="E411" s="3"/>
    </row>
    <row r="412">
      <c r="A412" s="33"/>
      <c r="C412" s="3"/>
      <c r="D412" s="3"/>
      <c r="E412" s="3"/>
    </row>
    <row r="413">
      <c r="A413" s="33"/>
      <c r="C413" s="3"/>
      <c r="D413" s="3"/>
      <c r="E413" s="3"/>
    </row>
    <row r="414">
      <c r="A414" s="33"/>
      <c r="C414" s="3"/>
      <c r="D414" s="3"/>
      <c r="E414" s="3"/>
    </row>
    <row r="415">
      <c r="A415" s="33"/>
      <c r="C415" s="3"/>
      <c r="D415" s="3"/>
      <c r="E415" s="3"/>
    </row>
    <row r="416">
      <c r="A416" s="33"/>
      <c r="C416" s="3"/>
      <c r="D416" s="3"/>
      <c r="E416" s="3"/>
    </row>
    <row r="417">
      <c r="A417" s="33"/>
      <c r="C417" s="3"/>
      <c r="D417" s="3"/>
      <c r="E417" s="3"/>
    </row>
    <row r="418">
      <c r="A418" s="33"/>
      <c r="C418" s="3"/>
      <c r="D418" s="3"/>
      <c r="E418" s="3"/>
    </row>
    <row r="419">
      <c r="A419" s="33"/>
      <c r="C419" s="3"/>
      <c r="D419" s="3"/>
      <c r="E419" s="3"/>
    </row>
    <row r="420">
      <c r="A420" s="33"/>
      <c r="C420" s="3"/>
      <c r="D420" s="3"/>
      <c r="E420" s="3"/>
    </row>
    <row r="421">
      <c r="A421" s="33"/>
      <c r="C421" s="3"/>
      <c r="D421" s="3"/>
      <c r="E421" s="3"/>
    </row>
    <row r="422">
      <c r="A422" s="33"/>
      <c r="C422" s="3"/>
      <c r="D422" s="3"/>
      <c r="E422" s="3"/>
    </row>
    <row r="423">
      <c r="A423" s="33"/>
      <c r="C423" s="3"/>
      <c r="D423" s="3"/>
      <c r="E423" s="3"/>
    </row>
    <row r="424">
      <c r="A424" s="33"/>
      <c r="C424" s="3"/>
      <c r="D424" s="3"/>
      <c r="E424" s="3"/>
    </row>
    <row r="425">
      <c r="A425" s="33"/>
      <c r="C425" s="3"/>
      <c r="D425" s="3"/>
      <c r="E425" s="3"/>
    </row>
    <row r="426">
      <c r="A426" s="33"/>
      <c r="C426" s="3"/>
      <c r="D426" s="3"/>
      <c r="E426" s="3"/>
    </row>
    <row r="427">
      <c r="A427" s="33"/>
      <c r="C427" s="3"/>
      <c r="D427" s="3"/>
      <c r="E427" s="3"/>
    </row>
    <row r="428">
      <c r="A428" s="33"/>
      <c r="C428" s="3"/>
      <c r="D428" s="3"/>
      <c r="E428" s="3"/>
    </row>
    <row r="429">
      <c r="A429" s="33"/>
      <c r="C429" s="3"/>
      <c r="D429" s="3"/>
      <c r="E429" s="3"/>
    </row>
    <row r="430">
      <c r="A430" s="33"/>
      <c r="C430" s="3"/>
      <c r="D430" s="3"/>
      <c r="E430" s="3"/>
    </row>
    <row r="431">
      <c r="A431" s="33"/>
      <c r="C431" s="3"/>
      <c r="D431" s="3"/>
      <c r="E431" s="3"/>
    </row>
    <row r="432">
      <c r="A432" s="33"/>
      <c r="C432" s="3"/>
      <c r="D432" s="3"/>
      <c r="E432" s="3"/>
    </row>
    <row r="433">
      <c r="A433" s="33"/>
      <c r="C433" s="3"/>
      <c r="D433" s="3"/>
      <c r="E433" s="3"/>
    </row>
    <row r="434">
      <c r="A434" s="33"/>
      <c r="C434" s="3"/>
      <c r="D434" s="3"/>
      <c r="E434" s="3"/>
    </row>
    <row r="435">
      <c r="A435" s="33"/>
      <c r="C435" s="3"/>
      <c r="D435" s="3"/>
      <c r="E435" s="3"/>
    </row>
    <row r="436">
      <c r="A436" s="33"/>
      <c r="C436" s="3"/>
      <c r="D436" s="3"/>
      <c r="E436" s="3"/>
    </row>
    <row r="437">
      <c r="A437" s="33"/>
      <c r="C437" s="3"/>
      <c r="D437" s="3"/>
      <c r="E437" s="3"/>
    </row>
    <row r="438">
      <c r="A438" s="33"/>
      <c r="C438" s="3"/>
      <c r="D438" s="3"/>
      <c r="E438" s="3"/>
    </row>
    <row r="439">
      <c r="A439" s="33"/>
      <c r="C439" s="3"/>
      <c r="D439" s="3"/>
      <c r="E439" s="3"/>
    </row>
    <row r="440">
      <c r="A440" s="33"/>
      <c r="C440" s="3"/>
      <c r="D440" s="3"/>
      <c r="E440" s="3"/>
    </row>
    <row r="441">
      <c r="A441" s="33"/>
      <c r="C441" s="3"/>
      <c r="D441" s="3"/>
      <c r="E441" s="3"/>
    </row>
    <row r="442">
      <c r="A442" s="33"/>
      <c r="C442" s="3"/>
      <c r="D442" s="3"/>
      <c r="E442" s="3"/>
    </row>
    <row r="443">
      <c r="A443" s="33"/>
      <c r="C443" s="3"/>
      <c r="D443" s="3"/>
      <c r="E443" s="3"/>
    </row>
    <row r="444">
      <c r="A444" s="33"/>
      <c r="C444" s="3"/>
      <c r="D444" s="3"/>
      <c r="E444" s="3"/>
    </row>
    <row r="445">
      <c r="A445" s="33"/>
      <c r="C445" s="3"/>
      <c r="D445" s="3"/>
      <c r="E445" s="3"/>
    </row>
    <row r="446">
      <c r="A446" s="33"/>
      <c r="C446" s="3"/>
      <c r="D446" s="3"/>
      <c r="E446" s="3"/>
    </row>
    <row r="447">
      <c r="A447" s="33"/>
      <c r="C447" s="3"/>
      <c r="D447" s="3"/>
      <c r="E447" s="3"/>
    </row>
    <row r="448">
      <c r="A448" s="33"/>
      <c r="C448" s="3"/>
      <c r="D448" s="3"/>
      <c r="E448" s="3"/>
    </row>
    <row r="449">
      <c r="A449" s="33"/>
      <c r="C449" s="3"/>
      <c r="D449" s="3"/>
      <c r="E449" s="3"/>
    </row>
    <row r="450">
      <c r="A450" s="33"/>
      <c r="C450" s="3"/>
      <c r="D450" s="3"/>
      <c r="E450" s="3"/>
    </row>
    <row r="451">
      <c r="A451" s="33"/>
      <c r="C451" s="3"/>
      <c r="D451" s="3"/>
      <c r="E451" s="3"/>
    </row>
    <row r="452">
      <c r="A452" s="33"/>
      <c r="C452" s="3"/>
      <c r="D452" s="3"/>
      <c r="E452" s="3"/>
    </row>
    <row r="453">
      <c r="A453" s="33"/>
      <c r="C453" s="3"/>
      <c r="D453" s="3"/>
      <c r="E453" s="3"/>
    </row>
    <row r="454">
      <c r="A454" s="33"/>
      <c r="C454" s="3"/>
      <c r="D454" s="3"/>
      <c r="E454" s="3"/>
    </row>
    <row r="455">
      <c r="A455" s="33"/>
      <c r="C455" s="3"/>
      <c r="D455" s="3"/>
      <c r="E455" s="3"/>
    </row>
    <row r="456">
      <c r="A456" s="33"/>
      <c r="C456" s="3"/>
      <c r="D456" s="3"/>
      <c r="E456" s="3"/>
    </row>
    <row r="457">
      <c r="A457" s="33"/>
      <c r="C457" s="3"/>
      <c r="D457" s="3"/>
      <c r="E457" s="3"/>
    </row>
    <row r="458">
      <c r="A458" s="33"/>
      <c r="C458" s="3"/>
      <c r="D458" s="3"/>
      <c r="E458" s="3"/>
    </row>
    <row r="459">
      <c r="A459" s="33"/>
      <c r="C459" s="3"/>
      <c r="D459" s="3"/>
      <c r="E459" s="3"/>
    </row>
    <row r="460">
      <c r="A460" s="33"/>
      <c r="C460" s="3"/>
      <c r="D460" s="3"/>
      <c r="E460" s="3"/>
    </row>
    <row r="461">
      <c r="A461" s="33"/>
      <c r="C461" s="3"/>
      <c r="D461" s="3"/>
      <c r="E461" s="3"/>
    </row>
    <row r="462">
      <c r="A462" s="33"/>
      <c r="C462" s="3"/>
      <c r="D462" s="3"/>
      <c r="E462" s="3"/>
    </row>
    <row r="463">
      <c r="A463" s="33"/>
      <c r="C463" s="3"/>
      <c r="D463" s="3"/>
      <c r="E463" s="3"/>
    </row>
    <row r="464">
      <c r="A464" s="33"/>
      <c r="C464" s="3"/>
      <c r="D464" s="3"/>
      <c r="E464" s="3"/>
    </row>
    <row r="465">
      <c r="A465" s="33"/>
      <c r="C465" s="3"/>
      <c r="D465" s="3"/>
      <c r="E465" s="3"/>
    </row>
    <row r="466">
      <c r="A466" s="33"/>
      <c r="C466" s="3"/>
      <c r="D466" s="3"/>
      <c r="E466" s="3"/>
    </row>
    <row r="467">
      <c r="A467" s="33"/>
      <c r="C467" s="3"/>
      <c r="D467" s="3"/>
      <c r="E467" s="3"/>
    </row>
    <row r="468">
      <c r="A468" s="33"/>
      <c r="C468" s="3"/>
      <c r="D468" s="3"/>
      <c r="E468" s="3"/>
    </row>
    <row r="469">
      <c r="A469" s="33"/>
      <c r="C469" s="3"/>
      <c r="D469" s="3"/>
      <c r="E469" s="3"/>
    </row>
    <row r="470">
      <c r="A470" s="33"/>
      <c r="C470" s="3"/>
      <c r="D470" s="3"/>
      <c r="E470" s="3"/>
    </row>
    <row r="471">
      <c r="A471" s="33"/>
      <c r="C471" s="3"/>
      <c r="D471" s="3"/>
      <c r="E471" s="3"/>
    </row>
    <row r="472">
      <c r="A472" s="33"/>
      <c r="C472" s="3"/>
      <c r="D472" s="3"/>
      <c r="E472" s="3"/>
    </row>
    <row r="473">
      <c r="A473" s="33"/>
      <c r="C473" s="3"/>
      <c r="D473" s="3"/>
      <c r="E473" s="3"/>
    </row>
    <row r="474">
      <c r="A474" s="33"/>
      <c r="C474" s="3"/>
      <c r="D474" s="3"/>
      <c r="E474" s="3"/>
    </row>
    <row r="475">
      <c r="A475" s="33"/>
      <c r="C475" s="3"/>
      <c r="D475" s="3"/>
      <c r="E475" s="3"/>
    </row>
    <row r="476">
      <c r="A476" s="33"/>
      <c r="C476" s="3"/>
      <c r="D476" s="3"/>
      <c r="E476" s="3"/>
    </row>
    <row r="477">
      <c r="A477" s="33"/>
      <c r="C477" s="3"/>
      <c r="D477" s="3"/>
      <c r="E477" s="3"/>
    </row>
    <row r="478">
      <c r="A478" s="33"/>
      <c r="C478" s="3"/>
      <c r="D478" s="3"/>
      <c r="E478" s="3"/>
    </row>
    <row r="479">
      <c r="A479" s="33"/>
      <c r="C479" s="3"/>
      <c r="D479" s="3"/>
      <c r="E479" s="3"/>
    </row>
    <row r="480">
      <c r="A480" s="33"/>
      <c r="C480" s="3"/>
      <c r="D480" s="3"/>
      <c r="E480" s="3"/>
    </row>
    <row r="481">
      <c r="A481" s="33"/>
      <c r="C481" s="3"/>
      <c r="D481" s="3"/>
      <c r="E481" s="3"/>
    </row>
    <row r="482">
      <c r="A482" s="33"/>
      <c r="C482" s="3"/>
      <c r="D482" s="3"/>
      <c r="E482" s="3"/>
    </row>
    <row r="483">
      <c r="A483" s="33"/>
      <c r="C483" s="3"/>
      <c r="D483" s="3"/>
      <c r="E483" s="3"/>
    </row>
    <row r="484">
      <c r="A484" s="33"/>
      <c r="C484" s="3"/>
      <c r="D484" s="3"/>
      <c r="E484" s="3"/>
    </row>
    <row r="485">
      <c r="A485" s="33"/>
      <c r="C485" s="3"/>
      <c r="D485" s="3"/>
      <c r="E485" s="3"/>
    </row>
    <row r="486">
      <c r="A486" s="33"/>
      <c r="C486" s="3"/>
      <c r="D486" s="3"/>
      <c r="E486" s="3"/>
    </row>
    <row r="487">
      <c r="A487" s="33"/>
      <c r="C487" s="3"/>
      <c r="D487" s="3"/>
      <c r="E487" s="3"/>
    </row>
    <row r="488">
      <c r="A488" s="33"/>
      <c r="C488" s="3"/>
      <c r="D488" s="3"/>
      <c r="E488" s="3"/>
    </row>
    <row r="489">
      <c r="A489" s="33"/>
      <c r="C489" s="3"/>
      <c r="D489" s="3"/>
      <c r="E489" s="3"/>
    </row>
    <row r="490">
      <c r="A490" s="33"/>
      <c r="C490" s="3"/>
      <c r="D490" s="3"/>
      <c r="E490" s="3"/>
    </row>
    <row r="491">
      <c r="A491" s="33"/>
      <c r="C491" s="3"/>
      <c r="D491" s="3"/>
      <c r="E491" s="3"/>
    </row>
    <row r="492">
      <c r="A492" s="33"/>
      <c r="C492" s="3"/>
      <c r="D492" s="3"/>
      <c r="E492" s="3"/>
    </row>
    <row r="493">
      <c r="A493" s="33"/>
      <c r="C493" s="3"/>
      <c r="D493" s="3"/>
      <c r="E493" s="3"/>
    </row>
    <row r="494">
      <c r="A494" s="33"/>
      <c r="C494" s="3"/>
      <c r="D494" s="3"/>
      <c r="E494" s="3"/>
    </row>
    <row r="495">
      <c r="A495" s="33"/>
      <c r="C495" s="3"/>
      <c r="D495" s="3"/>
      <c r="E495" s="3"/>
    </row>
    <row r="496">
      <c r="A496" s="33"/>
      <c r="C496" s="3"/>
      <c r="D496" s="3"/>
      <c r="E496" s="3"/>
    </row>
    <row r="497">
      <c r="A497" s="33"/>
      <c r="C497" s="3"/>
      <c r="D497" s="3"/>
      <c r="E497" s="3"/>
    </row>
    <row r="498">
      <c r="A498" s="33"/>
      <c r="C498" s="3"/>
      <c r="D498" s="3"/>
      <c r="E498" s="3"/>
    </row>
    <row r="499">
      <c r="A499" s="33"/>
      <c r="C499" s="3"/>
      <c r="D499" s="3"/>
      <c r="E499" s="3"/>
    </row>
    <row r="500">
      <c r="A500" s="33"/>
      <c r="C500" s="3"/>
      <c r="D500" s="3"/>
      <c r="E500" s="3"/>
    </row>
    <row r="501">
      <c r="A501" s="33"/>
      <c r="C501" s="3"/>
      <c r="D501" s="3"/>
      <c r="E501" s="3"/>
    </row>
    <row r="502">
      <c r="A502" s="33"/>
      <c r="C502" s="3"/>
      <c r="D502" s="3"/>
      <c r="E502" s="3"/>
    </row>
    <row r="503">
      <c r="A503" s="33"/>
      <c r="C503" s="3"/>
      <c r="D503" s="3"/>
      <c r="E503" s="3"/>
    </row>
    <row r="504">
      <c r="A504" s="33"/>
      <c r="C504" s="3"/>
      <c r="D504" s="3"/>
      <c r="E504" s="3"/>
    </row>
    <row r="505">
      <c r="A505" s="33"/>
      <c r="C505" s="3"/>
      <c r="D505" s="3"/>
      <c r="E505" s="3"/>
    </row>
    <row r="506">
      <c r="A506" s="33"/>
      <c r="C506" s="3"/>
      <c r="D506" s="3"/>
      <c r="E506" s="3"/>
    </row>
    <row r="507">
      <c r="A507" s="33"/>
      <c r="C507" s="3"/>
      <c r="D507" s="3"/>
      <c r="E507" s="3"/>
    </row>
    <row r="508">
      <c r="A508" s="33"/>
      <c r="C508" s="3"/>
      <c r="D508" s="3"/>
      <c r="E508" s="3"/>
    </row>
    <row r="509">
      <c r="A509" s="33"/>
      <c r="C509" s="3"/>
      <c r="D509" s="3"/>
      <c r="E509" s="3"/>
    </row>
    <row r="510">
      <c r="A510" s="33"/>
      <c r="C510" s="3"/>
      <c r="D510" s="3"/>
      <c r="E510" s="3"/>
    </row>
    <row r="511">
      <c r="A511" s="33"/>
      <c r="C511" s="3"/>
      <c r="D511" s="3"/>
      <c r="E511" s="3"/>
    </row>
    <row r="512">
      <c r="A512" s="33"/>
      <c r="C512" s="3"/>
      <c r="D512" s="3"/>
      <c r="E512" s="3"/>
    </row>
    <row r="513">
      <c r="A513" s="33"/>
      <c r="C513" s="3"/>
      <c r="D513" s="3"/>
      <c r="E513" s="3"/>
    </row>
    <row r="514">
      <c r="A514" s="33"/>
      <c r="C514" s="3"/>
      <c r="D514" s="3"/>
      <c r="E514" s="3"/>
    </row>
    <row r="515">
      <c r="A515" s="33"/>
      <c r="C515" s="3"/>
      <c r="D515" s="3"/>
      <c r="E515" s="3"/>
    </row>
    <row r="516">
      <c r="A516" s="33"/>
      <c r="C516" s="3"/>
      <c r="D516" s="3"/>
      <c r="E516" s="3"/>
    </row>
    <row r="517">
      <c r="A517" s="33"/>
      <c r="C517" s="3"/>
      <c r="D517" s="3"/>
      <c r="E517" s="3"/>
    </row>
    <row r="518">
      <c r="A518" s="33"/>
      <c r="C518" s="3"/>
      <c r="D518" s="3"/>
      <c r="E518" s="3"/>
    </row>
    <row r="519">
      <c r="A519" s="33"/>
      <c r="C519" s="3"/>
      <c r="D519" s="3"/>
      <c r="E519" s="3"/>
    </row>
    <row r="520">
      <c r="A520" s="33"/>
      <c r="C520" s="3"/>
      <c r="D520" s="3"/>
      <c r="E520" s="3"/>
    </row>
    <row r="521">
      <c r="A521" s="33"/>
      <c r="C521" s="3"/>
      <c r="D521" s="3"/>
      <c r="E521" s="3"/>
    </row>
    <row r="522">
      <c r="A522" s="33"/>
      <c r="C522" s="3"/>
      <c r="D522" s="3"/>
      <c r="E522" s="3"/>
    </row>
    <row r="523">
      <c r="A523" s="33"/>
      <c r="C523" s="3"/>
      <c r="D523" s="3"/>
      <c r="E523" s="3"/>
    </row>
    <row r="524">
      <c r="A524" s="33"/>
      <c r="C524" s="3"/>
      <c r="D524" s="3"/>
      <c r="E524" s="3"/>
    </row>
    <row r="525">
      <c r="A525" s="33"/>
      <c r="C525" s="3"/>
      <c r="D525" s="3"/>
      <c r="E525" s="3"/>
    </row>
    <row r="526">
      <c r="A526" s="33"/>
      <c r="C526" s="3"/>
      <c r="D526" s="3"/>
      <c r="E526" s="3"/>
    </row>
    <row r="527">
      <c r="A527" s="33"/>
      <c r="C527" s="3"/>
      <c r="D527" s="3"/>
      <c r="E527" s="3"/>
    </row>
    <row r="528">
      <c r="A528" s="33"/>
      <c r="C528" s="3"/>
      <c r="D528" s="3"/>
      <c r="E528" s="3"/>
    </row>
    <row r="529">
      <c r="A529" s="33"/>
      <c r="C529" s="3"/>
      <c r="D529" s="3"/>
      <c r="E529" s="3"/>
    </row>
    <row r="530">
      <c r="A530" s="33"/>
      <c r="C530" s="3"/>
      <c r="D530" s="3"/>
      <c r="E530" s="3"/>
    </row>
    <row r="531">
      <c r="A531" s="33"/>
      <c r="C531" s="3"/>
      <c r="D531" s="3"/>
      <c r="E531" s="3"/>
    </row>
    <row r="532">
      <c r="A532" s="33"/>
      <c r="C532" s="3"/>
      <c r="D532" s="3"/>
      <c r="E532" s="3"/>
    </row>
    <row r="533">
      <c r="A533" s="33"/>
      <c r="C533" s="3"/>
      <c r="D533" s="3"/>
      <c r="E533" s="3"/>
    </row>
    <row r="534">
      <c r="A534" s="33"/>
      <c r="C534" s="3"/>
      <c r="D534" s="3"/>
      <c r="E534" s="3"/>
    </row>
    <row r="535">
      <c r="A535" s="33"/>
      <c r="C535" s="3"/>
      <c r="D535" s="3"/>
      <c r="E535" s="3"/>
    </row>
    <row r="536">
      <c r="A536" s="33"/>
      <c r="C536" s="3"/>
      <c r="D536" s="3"/>
      <c r="E536" s="3"/>
    </row>
    <row r="537">
      <c r="A537" s="33"/>
      <c r="C537" s="3"/>
      <c r="D537" s="3"/>
      <c r="E537" s="3"/>
    </row>
    <row r="538">
      <c r="A538" s="33"/>
      <c r="C538" s="3"/>
      <c r="D538" s="3"/>
      <c r="E538" s="3"/>
    </row>
    <row r="539">
      <c r="A539" s="33"/>
      <c r="C539" s="3"/>
      <c r="D539" s="3"/>
      <c r="E539" s="3"/>
    </row>
    <row r="540">
      <c r="A540" s="33"/>
      <c r="C540" s="3"/>
      <c r="D540" s="3"/>
      <c r="E540" s="3"/>
    </row>
    <row r="541">
      <c r="A541" s="33"/>
      <c r="C541" s="3"/>
      <c r="D541" s="3"/>
      <c r="E541" s="3"/>
    </row>
    <row r="542">
      <c r="A542" s="33"/>
      <c r="C542" s="3"/>
      <c r="D542" s="3"/>
      <c r="E542" s="3"/>
    </row>
    <row r="543">
      <c r="A543" s="33"/>
      <c r="C543" s="3"/>
      <c r="D543" s="3"/>
      <c r="E543" s="3"/>
    </row>
    <row r="544">
      <c r="A544" s="33"/>
      <c r="C544" s="3"/>
      <c r="D544" s="3"/>
      <c r="E544" s="3"/>
    </row>
    <row r="545">
      <c r="A545" s="33"/>
      <c r="C545" s="3"/>
      <c r="D545" s="3"/>
      <c r="E545" s="3"/>
    </row>
    <row r="546">
      <c r="A546" s="33"/>
      <c r="C546" s="3"/>
      <c r="D546" s="3"/>
      <c r="E546" s="3"/>
    </row>
    <row r="547">
      <c r="A547" s="33"/>
      <c r="C547" s="3"/>
      <c r="D547" s="3"/>
      <c r="E547" s="3"/>
    </row>
    <row r="548">
      <c r="A548" s="33"/>
      <c r="C548" s="3"/>
      <c r="D548" s="3"/>
      <c r="E548" s="3"/>
    </row>
    <row r="549">
      <c r="A549" s="33"/>
      <c r="C549" s="3"/>
      <c r="D549" s="3"/>
      <c r="E549" s="3"/>
    </row>
    <row r="550">
      <c r="A550" s="33"/>
      <c r="C550" s="3"/>
      <c r="D550" s="3"/>
      <c r="E550" s="3"/>
    </row>
    <row r="551">
      <c r="A551" s="33"/>
      <c r="C551" s="3"/>
      <c r="D551" s="3"/>
      <c r="E551" s="3"/>
    </row>
    <row r="552">
      <c r="A552" s="33"/>
      <c r="C552" s="3"/>
      <c r="D552" s="3"/>
      <c r="E552" s="3"/>
    </row>
    <row r="553">
      <c r="A553" s="33"/>
      <c r="C553" s="3"/>
      <c r="D553" s="3"/>
      <c r="E553" s="3"/>
    </row>
    <row r="554">
      <c r="A554" s="33"/>
      <c r="C554" s="3"/>
      <c r="D554" s="3"/>
      <c r="E554" s="3"/>
    </row>
    <row r="555">
      <c r="A555" s="33"/>
      <c r="C555" s="3"/>
      <c r="D555" s="3"/>
      <c r="E555" s="3"/>
    </row>
    <row r="556">
      <c r="A556" s="33"/>
      <c r="C556" s="3"/>
      <c r="D556" s="3"/>
      <c r="E556" s="3"/>
    </row>
    <row r="557">
      <c r="A557" s="33"/>
      <c r="C557" s="3"/>
      <c r="D557" s="3"/>
      <c r="E557" s="3"/>
    </row>
    <row r="558">
      <c r="A558" s="33"/>
      <c r="C558" s="3"/>
      <c r="D558" s="3"/>
      <c r="E558" s="3"/>
    </row>
    <row r="559">
      <c r="A559" s="33"/>
      <c r="C559" s="3"/>
      <c r="D559" s="3"/>
      <c r="E559" s="3"/>
    </row>
    <row r="560">
      <c r="A560" s="33"/>
      <c r="C560" s="3"/>
      <c r="D560" s="3"/>
      <c r="E560" s="3"/>
    </row>
    <row r="561">
      <c r="A561" s="33"/>
      <c r="C561" s="3"/>
      <c r="D561" s="3"/>
      <c r="E561" s="3"/>
    </row>
    <row r="562">
      <c r="A562" s="33"/>
      <c r="C562" s="3"/>
      <c r="D562" s="3"/>
      <c r="E562" s="3"/>
    </row>
    <row r="563">
      <c r="A563" s="33"/>
      <c r="C563" s="3"/>
      <c r="D563" s="3"/>
      <c r="E563" s="3"/>
    </row>
    <row r="564">
      <c r="A564" s="33"/>
      <c r="C564" s="3"/>
      <c r="D564" s="3"/>
      <c r="E564" s="3"/>
    </row>
    <row r="565">
      <c r="A565" s="33"/>
      <c r="C565" s="3"/>
      <c r="D565" s="3"/>
      <c r="E565" s="3"/>
    </row>
    <row r="566">
      <c r="A566" s="33"/>
      <c r="C566" s="3"/>
      <c r="D566" s="3"/>
      <c r="E566" s="3"/>
    </row>
    <row r="567">
      <c r="A567" s="33"/>
      <c r="C567" s="3"/>
      <c r="D567" s="3"/>
      <c r="E567" s="3"/>
    </row>
    <row r="568">
      <c r="A568" s="33"/>
      <c r="C568" s="3"/>
      <c r="D568" s="3"/>
      <c r="E568" s="3"/>
    </row>
    <row r="569">
      <c r="A569" s="33"/>
      <c r="C569" s="3"/>
      <c r="D569" s="3"/>
      <c r="E569" s="3"/>
    </row>
    <row r="570">
      <c r="A570" s="33"/>
      <c r="C570" s="3"/>
      <c r="D570" s="3"/>
      <c r="E570" s="3"/>
    </row>
    <row r="571">
      <c r="A571" s="33"/>
      <c r="C571" s="3"/>
      <c r="D571" s="3"/>
      <c r="E571" s="3"/>
    </row>
    <row r="572">
      <c r="A572" s="33"/>
      <c r="C572" s="3"/>
      <c r="D572" s="3"/>
      <c r="E572" s="3"/>
    </row>
    <row r="573">
      <c r="A573" s="33"/>
      <c r="C573" s="3"/>
      <c r="D573" s="3"/>
      <c r="E573" s="3"/>
    </row>
    <row r="574">
      <c r="A574" s="33"/>
      <c r="C574" s="3"/>
      <c r="D574" s="3"/>
      <c r="E574" s="3"/>
    </row>
    <row r="575">
      <c r="A575" s="33"/>
      <c r="C575" s="3"/>
      <c r="D575" s="3"/>
      <c r="E575" s="3"/>
    </row>
    <row r="576">
      <c r="A576" s="33"/>
      <c r="C576" s="3"/>
      <c r="D576" s="3"/>
      <c r="E576" s="3"/>
    </row>
    <row r="577">
      <c r="A577" s="33"/>
      <c r="C577" s="3"/>
      <c r="D577" s="3"/>
      <c r="E577" s="3"/>
    </row>
    <row r="578">
      <c r="A578" s="33"/>
      <c r="C578" s="3"/>
      <c r="D578" s="3"/>
      <c r="E578" s="3"/>
    </row>
    <row r="579">
      <c r="A579" s="33"/>
      <c r="C579" s="3"/>
      <c r="D579" s="3"/>
      <c r="E579" s="3"/>
    </row>
    <row r="580">
      <c r="A580" s="33"/>
      <c r="C580" s="3"/>
      <c r="D580" s="3"/>
      <c r="E580" s="3"/>
    </row>
    <row r="581">
      <c r="A581" s="33"/>
      <c r="C581" s="3"/>
      <c r="D581" s="3"/>
      <c r="E581" s="3"/>
    </row>
    <row r="582">
      <c r="A582" s="33"/>
      <c r="C582" s="3"/>
      <c r="D582" s="3"/>
      <c r="E582" s="3"/>
    </row>
    <row r="583">
      <c r="A583" s="33"/>
      <c r="C583" s="3"/>
      <c r="D583" s="3"/>
      <c r="E583" s="3"/>
    </row>
    <row r="584">
      <c r="A584" s="33"/>
      <c r="C584" s="3"/>
      <c r="D584" s="3"/>
      <c r="E584" s="3"/>
    </row>
    <row r="585">
      <c r="A585" s="33"/>
      <c r="C585" s="3"/>
      <c r="D585" s="3"/>
      <c r="E585" s="3"/>
    </row>
    <row r="586">
      <c r="A586" s="33"/>
      <c r="C586" s="3"/>
      <c r="D586" s="3"/>
      <c r="E586" s="3"/>
    </row>
    <row r="587">
      <c r="A587" s="33"/>
      <c r="C587" s="3"/>
      <c r="D587" s="3"/>
      <c r="E587" s="3"/>
    </row>
    <row r="588">
      <c r="A588" s="33"/>
      <c r="C588" s="3"/>
      <c r="D588" s="3"/>
      <c r="E588" s="3"/>
    </row>
    <row r="589">
      <c r="A589" s="33"/>
      <c r="C589" s="3"/>
      <c r="D589" s="3"/>
      <c r="E589" s="3"/>
    </row>
    <row r="590">
      <c r="A590" s="33"/>
      <c r="C590" s="3"/>
      <c r="D590" s="3"/>
      <c r="E590" s="3"/>
    </row>
    <row r="591">
      <c r="A591" s="33"/>
      <c r="C591" s="3"/>
      <c r="D591" s="3"/>
      <c r="E591" s="3"/>
    </row>
    <row r="592">
      <c r="A592" s="33"/>
      <c r="C592" s="3"/>
      <c r="D592" s="3"/>
      <c r="E592" s="3"/>
    </row>
    <row r="593">
      <c r="A593" s="33"/>
      <c r="C593" s="3"/>
      <c r="D593" s="3"/>
      <c r="E593" s="3"/>
    </row>
    <row r="594">
      <c r="A594" s="33"/>
      <c r="C594" s="3"/>
      <c r="D594" s="3"/>
      <c r="E594" s="3"/>
    </row>
    <row r="595">
      <c r="A595" s="33"/>
      <c r="C595" s="3"/>
      <c r="D595" s="3"/>
      <c r="E595" s="3"/>
    </row>
    <row r="596">
      <c r="A596" s="33"/>
      <c r="C596" s="3"/>
      <c r="D596" s="3"/>
      <c r="E596" s="3"/>
    </row>
    <row r="597">
      <c r="A597" s="33"/>
      <c r="C597" s="3"/>
      <c r="D597" s="3"/>
      <c r="E597" s="3"/>
    </row>
    <row r="598">
      <c r="A598" s="33"/>
      <c r="C598" s="3"/>
      <c r="D598" s="3"/>
      <c r="E598" s="3"/>
    </row>
    <row r="599">
      <c r="A599" s="33"/>
      <c r="C599" s="3"/>
      <c r="D599" s="3"/>
      <c r="E599" s="3"/>
    </row>
    <row r="600">
      <c r="A600" s="33"/>
      <c r="C600" s="3"/>
      <c r="D600" s="3"/>
      <c r="E600" s="3"/>
    </row>
    <row r="601">
      <c r="A601" s="33"/>
      <c r="C601" s="3"/>
      <c r="D601" s="3"/>
      <c r="E601" s="3"/>
    </row>
    <row r="602">
      <c r="A602" s="33"/>
      <c r="C602" s="3"/>
      <c r="D602" s="3"/>
      <c r="E602" s="3"/>
    </row>
    <row r="603">
      <c r="A603" s="33"/>
      <c r="C603" s="3"/>
      <c r="D603" s="3"/>
      <c r="E603" s="3"/>
    </row>
    <row r="604">
      <c r="A604" s="33"/>
      <c r="C604" s="3"/>
      <c r="D604" s="3"/>
      <c r="E604" s="3"/>
    </row>
    <row r="605">
      <c r="A605" s="33"/>
      <c r="C605" s="3"/>
      <c r="D605" s="3"/>
      <c r="E605" s="3"/>
    </row>
    <row r="606">
      <c r="A606" s="33"/>
      <c r="C606" s="3"/>
      <c r="D606" s="3"/>
      <c r="E606" s="3"/>
    </row>
    <row r="607">
      <c r="A607" s="33"/>
      <c r="C607" s="3"/>
      <c r="D607" s="3"/>
      <c r="E607" s="3"/>
    </row>
    <row r="608">
      <c r="A608" s="33"/>
      <c r="C608" s="3"/>
      <c r="D608" s="3"/>
      <c r="E608" s="3"/>
    </row>
    <row r="609">
      <c r="A609" s="33"/>
      <c r="C609" s="3"/>
      <c r="D609" s="3"/>
      <c r="E609" s="3"/>
    </row>
    <row r="610">
      <c r="A610" s="33"/>
      <c r="C610" s="3"/>
      <c r="D610" s="3"/>
      <c r="E610" s="3"/>
    </row>
    <row r="611">
      <c r="A611" s="33"/>
      <c r="C611" s="3"/>
      <c r="D611" s="3"/>
      <c r="E611" s="3"/>
    </row>
    <row r="612">
      <c r="A612" s="33"/>
      <c r="C612" s="3"/>
      <c r="D612" s="3"/>
      <c r="E612" s="3"/>
    </row>
    <row r="613">
      <c r="A613" s="33"/>
      <c r="C613" s="3"/>
      <c r="D613" s="3"/>
      <c r="E613" s="3"/>
    </row>
    <row r="614">
      <c r="A614" s="33"/>
      <c r="C614" s="3"/>
      <c r="D614" s="3"/>
      <c r="E614" s="3"/>
    </row>
    <row r="615">
      <c r="A615" s="33"/>
      <c r="C615" s="3"/>
      <c r="D615" s="3"/>
      <c r="E615" s="3"/>
    </row>
    <row r="616">
      <c r="A616" s="33"/>
      <c r="C616" s="3"/>
      <c r="D616" s="3"/>
      <c r="E616" s="3"/>
    </row>
    <row r="617">
      <c r="A617" s="33"/>
      <c r="C617" s="3"/>
      <c r="D617" s="3"/>
      <c r="E617" s="3"/>
    </row>
    <row r="618">
      <c r="A618" s="33"/>
      <c r="C618" s="3"/>
      <c r="D618" s="3"/>
      <c r="E618" s="3"/>
    </row>
    <row r="619">
      <c r="A619" s="33"/>
      <c r="C619" s="3"/>
      <c r="D619" s="3"/>
      <c r="E619" s="3"/>
    </row>
    <row r="620">
      <c r="A620" s="33"/>
      <c r="C620" s="3"/>
      <c r="D620" s="3"/>
      <c r="E620" s="3"/>
    </row>
    <row r="621">
      <c r="A621" s="33"/>
      <c r="C621" s="3"/>
      <c r="D621" s="3"/>
      <c r="E621" s="3"/>
    </row>
    <row r="622">
      <c r="A622" s="33"/>
      <c r="C622" s="3"/>
      <c r="D622" s="3"/>
      <c r="E622" s="3"/>
    </row>
    <row r="623">
      <c r="A623" s="33"/>
      <c r="C623" s="3"/>
      <c r="D623" s="3"/>
      <c r="E623" s="3"/>
    </row>
    <row r="624">
      <c r="A624" s="33"/>
      <c r="C624" s="3"/>
      <c r="D624" s="3"/>
      <c r="E624" s="3"/>
    </row>
    <row r="625">
      <c r="A625" s="33"/>
      <c r="C625" s="3"/>
      <c r="D625" s="3"/>
      <c r="E625" s="3"/>
    </row>
    <row r="626">
      <c r="A626" s="33"/>
      <c r="C626" s="3"/>
      <c r="D626" s="3"/>
      <c r="E626" s="3"/>
    </row>
    <row r="627">
      <c r="A627" s="33"/>
      <c r="C627" s="3"/>
      <c r="D627" s="3"/>
      <c r="E627" s="3"/>
    </row>
    <row r="628">
      <c r="A628" s="33"/>
      <c r="C628" s="3"/>
      <c r="D628" s="3"/>
      <c r="E628" s="3"/>
    </row>
    <row r="629">
      <c r="A629" s="33"/>
      <c r="C629" s="3"/>
      <c r="D629" s="3"/>
      <c r="E629" s="3"/>
    </row>
    <row r="630">
      <c r="A630" s="33"/>
      <c r="C630" s="3"/>
      <c r="D630" s="3"/>
      <c r="E630" s="3"/>
    </row>
    <row r="631">
      <c r="A631" s="33"/>
      <c r="C631" s="3"/>
      <c r="D631" s="3"/>
      <c r="E631" s="3"/>
    </row>
    <row r="632">
      <c r="A632" s="33"/>
      <c r="C632" s="3"/>
      <c r="D632" s="3"/>
      <c r="E632" s="3"/>
    </row>
    <row r="633">
      <c r="A633" s="33"/>
      <c r="C633" s="3"/>
      <c r="D633" s="3"/>
      <c r="E633" s="3"/>
    </row>
    <row r="634">
      <c r="A634" s="33"/>
      <c r="C634" s="3"/>
      <c r="D634" s="3"/>
      <c r="E634" s="3"/>
    </row>
    <row r="635">
      <c r="A635" s="33"/>
      <c r="C635" s="3"/>
      <c r="D635" s="3"/>
      <c r="E635" s="3"/>
    </row>
    <row r="636">
      <c r="A636" s="33"/>
      <c r="C636" s="3"/>
      <c r="D636" s="3"/>
      <c r="E636" s="3"/>
    </row>
    <row r="637">
      <c r="A637" s="33"/>
      <c r="C637" s="3"/>
      <c r="D637" s="3"/>
      <c r="E637" s="3"/>
    </row>
    <row r="638">
      <c r="A638" s="33"/>
      <c r="C638" s="3"/>
      <c r="D638" s="3"/>
      <c r="E638" s="3"/>
    </row>
    <row r="639">
      <c r="A639" s="33"/>
      <c r="C639" s="3"/>
      <c r="D639" s="3"/>
      <c r="E639" s="3"/>
    </row>
    <row r="640">
      <c r="A640" s="33"/>
      <c r="C640" s="3"/>
      <c r="D640" s="3"/>
      <c r="E640" s="3"/>
    </row>
    <row r="641">
      <c r="A641" s="33"/>
      <c r="C641" s="3"/>
      <c r="D641" s="3"/>
      <c r="E641" s="3"/>
    </row>
    <row r="642">
      <c r="A642" s="33"/>
      <c r="C642" s="3"/>
      <c r="D642" s="3"/>
      <c r="E642" s="3"/>
    </row>
    <row r="643">
      <c r="A643" s="33"/>
      <c r="C643" s="3"/>
      <c r="D643" s="3"/>
      <c r="E643" s="3"/>
    </row>
    <row r="644">
      <c r="A644" s="33"/>
      <c r="C644" s="3"/>
      <c r="D644" s="3"/>
      <c r="E644" s="3"/>
    </row>
    <row r="645">
      <c r="A645" s="33"/>
      <c r="C645" s="3"/>
      <c r="D645" s="3"/>
      <c r="E645" s="3"/>
    </row>
    <row r="646">
      <c r="A646" s="33"/>
      <c r="C646" s="3"/>
      <c r="D646" s="3"/>
      <c r="E646" s="3"/>
    </row>
    <row r="647">
      <c r="A647" s="33"/>
      <c r="C647" s="3"/>
      <c r="D647" s="3"/>
      <c r="E647" s="3"/>
    </row>
    <row r="648">
      <c r="A648" s="33"/>
      <c r="C648" s="3"/>
      <c r="D648" s="3"/>
      <c r="E648" s="3"/>
    </row>
    <row r="649">
      <c r="A649" s="33"/>
      <c r="C649" s="3"/>
      <c r="D649" s="3"/>
      <c r="E649" s="3"/>
    </row>
    <row r="650">
      <c r="A650" s="33"/>
      <c r="C650" s="3"/>
      <c r="D650" s="3"/>
      <c r="E650" s="3"/>
    </row>
    <row r="651">
      <c r="A651" s="33"/>
      <c r="C651" s="3"/>
      <c r="D651" s="3"/>
      <c r="E651" s="3"/>
    </row>
    <row r="652">
      <c r="A652" s="33"/>
      <c r="C652" s="3"/>
      <c r="D652" s="3"/>
      <c r="E652" s="3"/>
    </row>
    <row r="653">
      <c r="A653" s="33"/>
      <c r="C653" s="3"/>
      <c r="D653" s="3"/>
      <c r="E653" s="3"/>
    </row>
    <row r="654">
      <c r="A654" s="33"/>
      <c r="C654" s="3"/>
      <c r="D654" s="3"/>
      <c r="E654" s="3"/>
    </row>
    <row r="655">
      <c r="A655" s="33"/>
      <c r="C655" s="3"/>
      <c r="D655" s="3"/>
      <c r="E655" s="3"/>
    </row>
    <row r="656">
      <c r="A656" s="33"/>
      <c r="C656" s="3"/>
      <c r="D656" s="3"/>
      <c r="E656" s="3"/>
    </row>
    <row r="657">
      <c r="A657" s="33"/>
      <c r="C657" s="3"/>
      <c r="D657" s="3"/>
      <c r="E657" s="3"/>
    </row>
    <row r="658">
      <c r="A658" s="33"/>
      <c r="C658" s="3"/>
      <c r="D658" s="3"/>
      <c r="E658" s="3"/>
    </row>
    <row r="659">
      <c r="A659" s="33"/>
      <c r="C659" s="3"/>
      <c r="D659" s="3"/>
      <c r="E659" s="3"/>
    </row>
    <row r="660">
      <c r="A660" s="33"/>
      <c r="C660" s="3"/>
      <c r="D660" s="3"/>
      <c r="E660" s="3"/>
    </row>
    <row r="661">
      <c r="A661" s="33"/>
      <c r="C661" s="3"/>
      <c r="D661" s="3"/>
      <c r="E661" s="3"/>
    </row>
    <row r="662">
      <c r="A662" s="33"/>
      <c r="C662" s="3"/>
      <c r="D662" s="3"/>
      <c r="E662" s="3"/>
    </row>
    <row r="663">
      <c r="A663" s="33"/>
      <c r="C663" s="3"/>
      <c r="D663" s="3"/>
      <c r="E663" s="3"/>
    </row>
    <row r="664">
      <c r="A664" s="33"/>
      <c r="C664" s="3"/>
      <c r="D664" s="3"/>
      <c r="E664" s="3"/>
    </row>
    <row r="665">
      <c r="A665" s="33"/>
      <c r="C665" s="3"/>
      <c r="D665" s="3"/>
      <c r="E665" s="3"/>
    </row>
    <row r="666">
      <c r="A666" s="33"/>
      <c r="C666" s="3"/>
      <c r="D666" s="3"/>
      <c r="E666" s="3"/>
    </row>
    <row r="667">
      <c r="A667" s="33"/>
      <c r="C667" s="3"/>
      <c r="D667" s="3"/>
      <c r="E667" s="3"/>
    </row>
    <row r="668">
      <c r="A668" s="33"/>
      <c r="C668" s="3"/>
      <c r="D668" s="3"/>
      <c r="E668" s="3"/>
    </row>
    <row r="669">
      <c r="A669" s="33"/>
      <c r="C669" s="3"/>
      <c r="D669" s="3"/>
      <c r="E669" s="3"/>
    </row>
    <row r="670">
      <c r="A670" s="33"/>
      <c r="C670" s="3"/>
      <c r="D670" s="3"/>
      <c r="E670" s="3"/>
    </row>
    <row r="671">
      <c r="A671" s="33"/>
      <c r="C671" s="3"/>
      <c r="D671" s="3"/>
      <c r="E671" s="3"/>
    </row>
    <row r="672">
      <c r="A672" s="33"/>
      <c r="C672" s="3"/>
      <c r="D672" s="3"/>
      <c r="E672" s="3"/>
    </row>
    <row r="673">
      <c r="A673" s="33"/>
      <c r="C673" s="3"/>
      <c r="D673" s="3"/>
      <c r="E673" s="3"/>
    </row>
    <row r="674">
      <c r="A674" s="33"/>
      <c r="C674" s="3"/>
      <c r="D674" s="3"/>
      <c r="E674" s="3"/>
    </row>
    <row r="675">
      <c r="A675" s="33"/>
      <c r="C675" s="3"/>
      <c r="D675" s="3"/>
      <c r="E675" s="3"/>
    </row>
    <row r="676">
      <c r="A676" s="33"/>
      <c r="C676" s="3"/>
      <c r="D676" s="3"/>
      <c r="E676" s="3"/>
    </row>
    <row r="677">
      <c r="A677" s="33"/>
      <c r="C677" s="3"/>
      <c r="D677" s="3"/>
      <c r="E677" s="3"/>
    </row>
    <row r="678">
      <c r="A678" s="33"/>
      <c r="C678" s="3"/>
      <c r="D678" s="3"/>
      <c r="E678" s="3"/>
    </row>
    <row r="679">
      <c r="A679" s="33"/>
      <c r="C679" s="3"/>
      <c r="D679" s="3"/>
      <c r="E679" s="3"/>
    </row>
    <row r="680">
      <c r="A680" s="33"/>
      <c r="C680" s="3"/>
      <c r="D680" s="3"/>
      <c r="E680" s="3"/>
    </row>
    <row r="681">
      <c r="A681" s="33"/>
      <c r="C681" s="3"/>
      <c r="D681" s="3"/>
      <c r="E681" s="3"/>
    </row>
    <row r="682">
      <c r="A682" s="33"/>
      <c r="C682" s="3"/>
      <c r="D682" s="3"/>
      <c r="E682" s="3"/>
    </row>
    <row r="683">
      <c r="A683" s="33"/>
      <c r="C683" s="3"/>
      <c r="D683" s="3"/>
      <c r="E683" s="3"/>
    </row>
    <row r="684">
      <c r="A684" s="33"/>
      <c r="C684" s="3"/>
      <c r="D684" s="3"/>
      <c r="E684" s="3"/>
    </row>
    <row r="685">
      <c r="A685" s="33"/>
      <c r="C685" s="3"/>
      <c r="D685" s="3"/>
      <c r="E685" s="3"/>
    </row>
    <row r="686">
      <c r="A686" s="33"/>
      <c r="C686" s="3"/>
      <c r="D686" s="3"/>
      <c r="E686" s="3"/>
    </row>
    <row r="687">
      <c r="A687" s="33"/>
      <c r="C687" s="3"/>
      <c r="D687" s="3"/>
      <c r="E687" s="3"/>
    </row>
    <row r="688">
      <c r="A688" s="33"/>
      <c r="C688" s="3"/>
      <c r="D688" s="3"/>
      <c r="E688" s="3"/>
    </row>
    <row r="689">
      <c r="A689" s="33"/>
      <c r="C689" s="3"/>
      <c r="D689" s="3"/>
      <c r="E689" s="3"/>
    </row>
    <row r="690">
      <c r="A690" s="33"/>
      <c r="C690" s="3"/>
      <c r="D690" s="3"/>
      <c r="E690" s="3"/>
    </row>
    <row r="691">
      <c r="A691" s="33"/>
      <c r="C691" s="3"/>
      <c r="D691" s="3"/>
      <c r="E691" s="3"/>
    </row>
    <row r="692">
      <c r="A692" s="33"/>
      <c r="C692" s="3"/>
      <c r="D692" s="3"/>
      <c r="E692" s="3"/>
    </row>
    <row r="693">
      <c r="A693" s="33"/>
      <c r="C693" s="3"/>
      <c r="D693" s="3"/>
      <c r="E693" s="3"/>
    </row>
    <row r="694">
      <c r="A694" s="33"/>
      <c r="C694" s="3"/>
      <c r="D694" s="3"/>
      <c r="E694" s="3"/>
    </row>
    <row r="695">
      <c r="A695" s="33"/>
      <c r="C695" s="3"/>
      <c r="D695" s="3"/>
      <c r="E695" s="3"/>
    </row>
    <row r="696">
      <c r="A696" s="33"/>
      <c r="C696" s="3"/>
      <c r="D696" s="3"/>
      <c r="E696" s="3"/>
    </row>
    <row r="697">
      <c r="A697" s="33"/>
      <c r="C697" s="3"/>
      <c r="D697" s="3"/>
      <c r="E697" s="3"/>
    </row>
    <row r="698">
      <c r="A698" s="33"/>
      <c r="C698" s="3"/>
      <c r="D698" s="3"/>
      <c r="E698" s="3"/>
    </row>
    <row r="699">
      <c r="A699" s="33"/>
      <c r="C699" s="3"/>
      <c r="D699" s="3"/>
      <c r="E699" s="3"/>
    </row>
    <row r="700">
      <c r="A700" s="33"/>
      <c r="C700" s="3"/>
      <c r="D700" s="3"/>
      <c r="E700" s="3"/>
    </row>
    <row r="701">
      <c r="A701" s="33"/>
      <c r="C701" s="3"/>
      <c r="D701" s="3"/>
      <c r="E701" s="3"/>
    </row>
    <row r="702">
      <c r="A702" s="33"/>
      <c r="C702" s="3"/>
      <c r="D702" s="3"/>
      <c r="E702" s="3"/>
    </row>
    <row r="703">
      <c r="A703" s="33"/>
      <c r="C703" s="3"/>
      <c r="D703" s="3"/>
      <c r="E703" s="3"/>
    </row>
    <row r="704">
      <c r="A704" s="33"/>
      <c r="C704" s="3"/>
      <c r="D704" s="3"/>
      <c r="E704" s="3"/>
    </row>
    <row r="705">
      <c r="A705" s="33"/>
      <c r="C705" s="3"/>
      <c r="D705" s="3"/>
      <c r="E705" s="3"/>
    </row>
    <row r="706">
      <c r="A706" s="33"/>
      <c r="C706" s="3"/>
      <c r="D706" s="3"/>
      <c r="E706" s="3"/>
    </row>
    <row r="707">
      <c r="A707" s="33"/>
      <c r="C707" s="3"/>
      <c r="D707" s="3"/>
      <c r="E707" s="3"/>
    </row>
    <row r="708">
      <c r="A708" s="33"/>
      <c r="C708" s="3"/>
      <c r="D708" s="3"/>
      <c r="E708" s="3"/>
    </row>
    <row r="709">
      <c r="A709" s="33"/>
      <c r="C709" s="3"/>
      <c r="D709" s="3"/>
      <c r="E709" s="3"/>
    </row>
    <row r="710">
      <c r="A710" s="33"/>
      <c r="C710" s="3"/>
      <c r="D710" s="3"/>
      <c r="E710" s="3"/>
    </row>
    <row r="711">
      <c r="A711" s="33"/>
      <c r="C711" s="3"/>
      <c r="D711" s="3"/>
      <c r="E711" s="3"/>
    </row>
    <row r="712">
      <c r="A712" s="33"/>
      <c r="C712" s="3"/>
      <c r="D712" s="3"/>
      <c r="E712" s="3"/>
    </row>
    <row r="713">
      <c r="A713" s="33"/>
      <c r="C713" s="3"/>
      <c r="D713" s="3"/>
      <c r="E713" s="3"/>
    </row>
    <row r="714">
      <c r="A714" s="33"/>
      <c r="C714" s="3"/>
      <c r="D714" s="3"/>
      <c r="E714" s="3"/>
    </row>
    <row r="715">
      <c r="A715" s="33"/>
      <c r="C715" s="3"/>
      <c r="D715" s="3"/>
      <c r="E715" s="3"/>
    </row>
    <row r="716">
      <c r="A716" s="33"/>
      <c r="C716" s="3"/>
      <c r="D716" s="3"/>
      <c r="E716" s="3"/>
    </row>
    <row r="717">
      <c r="A717" s="33"/>
      <c r="C717" s="3"/>
      <c r="D717" s="3"/>
      <c r="E717" s="3"/>
    </row>
    <row r="718">
      <c r="A718" s="33"/>
      <c r="C718" s="3"/>
      <c r="D718" s="3"/>
      <c r="E718" s="3"/>
    </row>
    <row r="719">
      <c r="A719" s="33"/>
      <c r="C719" s="3"/>
      <c r="D719" s="3"/>
      <c r="E719" s="3"/>
    </row>
    <row r="720">
      <c r="A720" s="33"/>
      <c r="C720" s="3"/>
      <c r="D720" s="3"/>
      <c r="E720" s="3"/>
    </row>
    <row r="721">
      <c r="A721" s="33"/>
      <c r="C721" s="3"/>
      <c r="D721" s="3"/>
      <c r="E721" s="3"/>
    </row>
    <row r="722">
      <c r="A722" s="33"/>
      <c r="C722" s="3"/>
      <c r="D722" s="3"/>
      <c r="E722" s="3"/>
    </row>
    <row r="723">
      <c r="A723" s="33"/>
      <c r="C723" s="3"/>
      <c r="D723" s="3"/>
      <c r="E723" s="3"/>
    </row>
    <row r="724">
      <c r="A724" s="33"/>
      <c r="C724" s="3"/>
      <c r="D724" s="3"/>
      <c r="E724" s="3"/>
    </row>
    <row r="725">
      <c r="A725" s="33"/>
      <c r="C725" s="3"/>
      <c r="D725" s="3"/>
      <c r="E725" s="3"/>
    </row>
    <row r="726">
      <c r="A726" s="33"/>
      <c r="C726" s="3"/>
      <c r="D726" s="3"/>
      <c r="E726" s="3"/>
    </row>
    <row r="727">
      <c r="A727" s="33"/>
      <c r="C727" s="3"/>
      <c r="D727" s="3"/>
      <c r="E727" s="3"/>
    </row>
    <row r="728">
      <c r="A728" s="33"/>
      <c r="C728" s="3"/>
      <c r="D728" s="3"/>
      <c r="E728" s="3"/>
    </row>
    <row r="729">
      <c r="A729" s="33"/>
      <c r="C729" s="3"/>
      <c r="D729" s="3"/>
      <c r="E729" s="3"/>
    </row>
    <row r="730">
      <c r="A730" s="33"/>
      <c r="C730" s="3"/>
      <c r="D730" s="3"/>
      <c r="E730" s="3"/>
    </row>
    <row r="731">
      <c r="A731" s="33"/>
      <c r="C731" s="3"/>
      <c r="D731" s="3"/>
      <c r="E731" s="3"/>
    </row>
    <row r="732">
      <c r="A732" s="33"/>
      <c r="C732" s="3"/>
      <c r="D732" s="3"/>
      <c r="E732" s="3"/>
    </row>
    <row r="733">
      <c r="A733" s="33"/>
      <c r="C733" s="3"/>
      <c r="D733" s="3"/>
      <c r="E733" s="3"/>
    </row>
    <row r="734">
      <c r="A734" s="33"/>
      <c r="C734" s="3"/>
      <c r="D734" s="3"/>
      <c r="E734" s="3"/>
    </row>
    <row r="735">
      <c r="A735" s="33"/>
      <c r="C735" s="3"/>
      <c r="D735" s="3"/>
      <c r="E735" s="3"/>
    </row>
    <row r="736">
      <c r="A736" s="33"/>
      <c r="C736" s="3"/>
      <c r="D736" s="3"/>
      <c r="E736" s="3"/>
    </row>
    <row r="737">
      <c r="A737" s="33"/>
      <c r="C737" s="3"/>
      <c r="D737" s="3"/>
      <c r="E737" s="3"/>
    </row>
    <row r="738">
      <c r="A738" s="33"/>
      <c r="C738" s="3"/>
      <c r="D738" s="3"/>
      <c r="E738" s="3"/>
    </row>
    <row r="739">
      <c r="A739" s="33"/>
      <c r="C739" s="3"/>
      <c r="D739" s="3"/>
      <c r="E739" s="3"/>
    </row>
    <row r="740">
      <c r="A740" s="33"/>
      <c r="C740" s="3"/>
      <c r="D740" s="3"/>
      <c r="E740" s="3"/>
    </row>
    <row r="741">
      <c r="A741" s="33"/>
      <c r="C741" s="3"/>
      <c r="D741" s="3"/>
      <c r="E741" s="3"/>
    </row>
    <row r="742">
      <c r="A742" s="33"/>
      <c r="C742" s="3"/>
      <c r="D742" s="3"/>
      <c r="E742" s="3"/>
    </row>
    <row r="743">
      <c r="A743" s="33"/>
      <c r="C743" s="3"/>
      <c r="D743" s="3"/>
      <c r="E743" s="3"/>
    </row>
    <row r="744">
      <c r="A744" s="33"/>
      <c r="C744" s="3"/>
      <c r="D744" s="3"/>
      <c r="E744" s="3"/>
    </row>
    <row r="745">
      <c r="A745" s="33"/>
      <c r="C745" s="3"/>
      <c r="D745" s="3"/>
      <c r="E745" s="3"/>
    </row>
    <row r="746">
      <c r="A746" s="33"/>
      <c r="C746" s="3"/>
      <c r="D746" s="3"/>
      <c r="E746" s="3"/>
    </row>
    <row r="747">
      <c r="A747" s="33"/>
      <c r="C747" s="3"/>
      <c r="D747" s="3"/>
      <c r="E747" s="3"/>
    </row>
    <row r="748">
      <c r="A748" s="33"/>
      <c r="C748" s="3"/>
      <c r="D748" s="3"/>
      <c r="E748" s="3"/>
    </row>
    <row r="749">
      <c r="A749" s="33"/>
      <c r="C749" s="3"/>
      <c r="D749" s="3"/>
      <c r="E749" s="3"/>
    </row>
    <row r="750">
      <c r="A750" s="33"/>
      <c r="C750" s="3"/>
      <c r="D750" s="3"/>
      <c r="E750" s="3"/>
    </row>
    <row r="751">
      <c r="A751" s="33"/>
      <c r="C751" s="3"/>
      <c r="D751" s="3"/>
      <c r="E751" s="3"/>
    </row>
    <row r="752">
      <c r="A752" s="33"/>
      <c r="C752" s="3"/>
      <c r="D752" s="3"/>
      <c r="E752" s="3"/>
    </row>
    <row r="753">
      <c r="A753" s="33"/>
      <c r="C753" s="3"/>
      <c r="D753" s="3"/>
      <c r="E753" s="3"/>
    </row>
    <row r="754">
      <c r="A754" s="33"/>
      <c r="C754" s="3"/>
      <c r="D754" s="3"/>
      <c r="E754" s="3"/>
    </row>
    <row r="755">
      <c r="A755" s="33"/>
      <c r="C755" s="3"/>
      <c r="D755" s="3"/>
      <c r="E755" s="3"/>
    </row>
    <row r="756">
      <c r="A756" s="33"/>
      <c r="C756" s="3"/>
      <c r="D756" s="3"/>
      <c r="E756" s="3"/>
    </row>
    <row r="757">
      <c r="A757" s="33"/>
      <c r="C757" s="3"/>
      <c r="D757" s="3"/>
      <c r="E757" s="3"/>
    </row>
    <row r="758">
      <c r="A758" s="33"/>
      <c r="C758" s="3"/>
      <c r="D758" s="3"/>
      <c r="E758" s="3"/>
    </row>
    <row r="759">
      <c r="A759" s="33"/>
      <c r="C759" s="3"/>
      <c r="D759" s="3"/>
      <c r="E759" s="3"/>
    </row>
    <row r="760">
      <c r="A760" s="33"/>
      <c r="C760" s="3"/>
      <c r="D760" s="3"/>
      <c r="E760" s="3"/>
    </row>
    <row r="761">
      <c r="A761" s="33"/>
      <c r="C761" s="3"/>
      <c r="D761" s="3"/>
      <c r="E761" s="3"/>
    </row>
    <row r="762">
      <c r="A762" s="33"/>
      <c r="C762" s="3"/>
      <c r="D762" s="3"/>
      <c r="E762" s="3"/>
    </row>
    <row r="763">
      <c r="A763" s="33"/>
      <c r="C763" s="3"/>
      <c r="D763" s="3"/>
      <c r="E763" s="3"/>
    </row>
    <row r="764">
      <c r="A764" s="33"/>
      <c r="C764" s="3"/>
      <c r="D764" s="3"/>
      <c r="E764" s="3"/>
    </row>
    <row r="765">
      <c r="A765" s="33"/>
      <c r="C765" s="3"/>
      <c r="D765" s="3"/>
      <c r="E765" s="3"/>
    </row>
    <row r="766">
      <c r="A766" s="33"/>
      <c r="C766" s="3"/>
      <c r="D766" s="3"/>
      <c r="E766" s="3"/>
    </row>
    <row r="767">
      <c r="A767" s="33"/>
      <c r="C767" s="3"/>
      <c r="D767" s="3"/>
      <c r="E767" s="3"/>
    </row>
    <row r="768">
      <c r="A768" s="33"/>
      <c r="C768" s="3"/>
      <c r="D768" s="3"/>
      <c r="E768" s="3"/>
    </row>
    <row r="769">
      <c r="A769" s="33"/>
      <c r="C769" s="3"/>
      <c r="D769" s="3"/>
      <c r="E769" s="3"/>
    </row>
    <row r="770">
      <c r="A770" s="33"/>
      <c r="C770" s="3"/>
      <c r="D770" s="3"/>
      <c r="E770" s="3"/>
    </row>
    <row r="771">
      <c r="A771" s="33"/>
      <c r="C771" s="3"/>
      <c r="D771" s="3"/>
      <c r="E771" s="3"/>
    </row>
    <row r="772">
      <c r="A772" s="33"/>
      <c r="C772" s="3"/>
      <c r="D772" s="3"/>
      <c r="E772" s="3"/>
    </row>
    <row r="773">
      <c r="A773" s="33"/>
      <c r="C773" s="3"/>
      <c r="D773" s="3"/>
      <c r="E773" s="3"/>
    </row>
    <row r="774">
      <c r="A774" s="33"/>
      <c r="C774" s="3"/>
      <c r="D774" s="3"/>
      <c r="E774" s="3"/>
    </row>
    <row r="775">
      <c r="A775" s="33"/>
      <c r="C775" s="3"/>
      <c r="D775" s="3"/>
      <c r="E775" s="3"/>
    </row>
    <row r="776">
      <c r="A776" s="33"/>
      <c r="C776" s="3"/>
      <c r="D776" s="3"/>
      <c r="E776" s="3"/>
    </row>
    <row r="777">
      <c r="A777" s="33"/>
      <c r="C777" s="3"/>
      <c r="D777" s="3"/>
      <c r="E777" s="3"/>
    </row>
    <row r="778">
      <c r="A778" s="33"/>
      <c r="C778" s="3"/>
      <c r="D778" s="3"/>
      <c r="E778" s="3"/>
    </row>
    <row r="779">
      <c r="A779" s="33"/>
      <c r="C779" s="3"/>
      <c r="D779" s="3"/>
      <c r="E779" s="3"/>
    </row>
    <row r="780">
      <c r="A780" s="33"/>
      <c r="C780" s="3"/>
      <c r="D780" s="3"/>
      <c r="E780" s="3"/>
    </row>
    <row r="781">
      <c r="A781" s="33"/>
      <c r="C781" s="3"/>
      <c r="D781" s="3"/>
      <c r="E781" s="3"/>
    </row>
    <row r="782">
      <c r="A782" s="33"/>
      <c r="C782" s="3"/>
      <c r="D782" s="3"/>
      <c r="E782" s="3"/>
    </row>
    <row r="783">
      <c r="A783" s="33"/>
      <c r="C783" s="3"/>
      <c r="D783" s="3"/>
      <c r="E783" s="3"/>
    </row>
    <row r="784">
      <c r="A784" s="33"/>
      <c r="C784" s="3"/>
      <c r="D784" s="3"/>
      <c r="E784" s="3"/>
    </row>
    <row r="785">
      <c r="A785" s="33"/>
      <c r="C785" s="3"/>
      <c r="D785" s="3"/>
      <c r="E785" s="3"/>
    </row>
    <row r="786">
      <c r="A786" s="33"/>
      <c r="C786" s="3"/>
      <c r="D786" s="3"/>
      <c r="E786" s="3"/>
    </row>
    <row r="787">
      <c r="A787" s="33"/>
      <c r="C787" s="3"/>
      <c r="D787" s="3"/>
      <c r="E787" s="3"/>
    </row>
    <row r="788">
      <c r="A788" s="33"/>
      <c r="C788" s="3"/>
      <c r="D788" s="3"/>
      <c r="E788" s="3"/>
    </row>
    <row r="789">
      <c r="A789" s="33"/>
      <c r="C789" s="3"/>
      <c r="D789" s="3"/>
      <c r="E789" s="3"/>
    </row>
    <row r="790">
      <c r="A790" s="33"/>
      <c r="C790" s="3"/>
      <c r="D790" s="3"/>
      <c r="E790" s="3"/>
    </row>
    <row r="791">
      <c r="A791" s="33"/>
      <c r="C791" s="3"/>
      <c r="D791" s="3"/>
      <c r="E791" s="3"/>
    </row>
    <row r="792">
      <c r="A792" s="33"/>
      <c r="C792" s="3"/>
      <c r="D792" s="3"/>
      <c r="E792" s="3"/>
    </row>
    <row r="793">
      <c r="A793" s="33"/>
      <c r="C793" s="3"/>
      <c r="D793" s="3"/>
      <c r="E793" s="3"/>
    </row>
    <row r="794">
      <c r="A794" s="33"/>
      <c r="C794" s="3"/>
      <c r="D794" s="3"/>
      <c r="E794" s="3"/>
    </row>
    <row r="795">
      <c r="A795" s="33"/>
      <c r="C795" s="3"/>
      <c r="D795" s="3"/>
      <c r="E795" s="3"/>
    </row>
    <row r="796">
      <c r="A796" s="33"/>
      <c r="C796" s="3"/>
      <c r="D796" s="3"/>
      <c r="E796" s="3"/>
    </row>
    <row r="797">
      <c r="A797" s="33"/>
      <c r="C797" s="3"/>
      <c r="D797" s="3"/>
      <c r="E797" s="3"/>
    </row>
    <row r="798">
      <c r="A798" s="33"/>
      <c r="C798" s="3"/>
      <c r="D798" s="3"/>
      <c r="E798" s="3"/>
    </row>
    <row r="799">
      <c r="A799" s="33"/>
      <c r="C799" s="3"/>
      <c r="D799" s="3"/>
      <c r="E799" s="3"/>
    </row>
    <row r="800">
      <c r="A800" s="33"/>
      <c r="C800" s="3"/>
      <c r="D800" s="3"/>
      <c r="E800" s="3"/>
    </row>
    <row r="801">
      <c r="A801" s="33"/>
      <c r="C801" s="3"/>
      <c r="D801" s="3"/>
      <c r="E801" s="3"/>
    </row>
    <row r="802">
      <c r="A802" s="33"/>
      <c r="C802" s="3"/>
      <c r="D802" s="3"/>
      <c r="E802" s="3"/>
    </row>
    <row r="803">
      <c r="A803" s="33"/>
      <c r="C803" s="3"/>
      <c r="D803" s="3"/>
      <c r="E803" s="3"/>
    </row>
    <row r="804">
      <c r="A804" s="33"/>
      <c r="C804" s="3"/>
      <c r="D804" s="3"/>
      <c r="E804" s="3"/>
    </row>
    <row r="805">
      <c r="A805" s="33"/>
      <c r="C805" s="3"/>
      <c r="D805" s="3"/>
      <c r="E805" s="3"/>
    </row>
    <row r="806">
      <c r="A806" s="33"/>
      <c r="C806" s="3"/>
      <c r="D806" s="3"/>
      <c r="E806" s="3"/>
    </row>
    <row r="807">
      <c r="A807" s="33"/>
      <c r="C807" s="3"/>
      <c r="D807" s="3"/>
      <c r="E807" s="3"/>
    </row>
    <row r="808">
      <c r="A808" s="33"/>
      <c r="C808" s="3"/>
      <c r="D808" s="3"/>
      <c r="E808" s="3"/>
    </row>
    <row r="809">
      <c r="A809" s="33"/>
      <c r="C809" s="3"/>
      <c r="D809" s="3"/>
      <c r="E809" s="3"/>
    </row>
    <row r="810">
      <c r="A810" s="33"/>
      <c r="C810" s="3"/>
      <c r="D810" s="3"/>
      <c r="E810" s="3"/>
    </row>
    <row r="811">
      <c r="A811" s="33"/>
      <c r="C811" s="3"/>
      <c r="D811" s="3"/>
      <c r="E811" s="3"/>
    </row>
    <row r="812">
      <c r="A812" s="33"/>
      <c r="C812" s="3"/>
      <c r="D812" s="3"/>
      <c r="E812" s="3"/>
    </row>
    <row r="813">
      <c r="A813" s="33"/>
      <c r="C813" s="3"/>
      <c r="D813" s="3"/>
      <c r="E813" s="3"/>
    </row>
    <row r="814">
      <c r="A814" s="33"/>
      <c r="C814" s="3"/>
      <c r="D814" s="3"/>
      <c r="E814" s="3"/>
    </row>
    <row r="815">
      <c r="A815" s="33"/>
      <c r="C815" s="3"/>
      <c r="D815" s="3"/>
      <c r="E815" s="3"/>
    </row>
    <row r="816">
      <c r="A816" s="33"/>
      <c r="C816" s="3"/>
      <c r="D816" s="3"/>
      <c r="E816" s="3"/>
    </row>
    <row r="817">
      <c r="A817" s="33"/>
      <c r="C817" s="3"/>
      <c r="D817" s="3"/>
      <c r="E817" s="3"/>
    </row>
    <row r="818">
      <c r="A818" s="33"/>
      <c r="C818" s="3"/>
      <c r="D818" s="3"/>
      <c r="E818" s="3"/>
    </row>
    <row r="819">
      <c r="A819" s="33"/>
      <c r="C819" s="3"/>
      <c r="D819" s="3"/>
      <c r="E819" s="3"/>
    </row>
    <row r="820">
      <c r="A820" s="33"/>
      <c r="C820" s="3"/>
      <c r="D820" s="3"/>
      <c r="E820" s="3"/>
    </row>
    <row r="821">
      <c r="A821" s="33"/>
      <c r="C821" s="3"/>
      <c r="D821" s="3"/>
      <c r="E821" s="3"/>
    </row>
    <row r="822">
      <c r="A822" s="33"/>
      <c r="C822" s="3"/>
      <c r="D822" s="3"/>
      <c r="E822" s="3"/>
    </row>
    <row r="823">
      <c r="A823" s="33"/>
      <c r="C823" s="3"/>
      <c r="D823" s="3"/>
      <c r="E823" s="3"/>
    </row>
    <row r="824">
      <c r="A824" s="33"/>
      <c r="C824" s="3"/>
      <c r="D824" s="3"/>
      <c r="E824" s="3"/>
    </row>
    <row r="825">
      <c r="A825" s="33"/>
      <c r="C825" s="3"/>
      <c r="D825" s="3"/>
      <c r="E825" s="3"/>
    </row>
    <row r="826">
      <c r="A826" s="33"/>
      <c r="C826" s="3"/>
      <c r="D826" s="3"/>
      <c r="E826" s="3"/>
    </row>
    <row r="827">
      <c r="A827" s="33"/>
      <c r="C827" s="3"/>
      <c r="D827" s="3"/>
      <c r="E827" s="3"/>
    </row>
    <row r="828">
      <c r="A828" s="33"/>
      <c r="C828" s="3"/>
      <c r="D828" s="3"/>
      <c r="E828" s="3"/>
    </row>
    <row r="829">
      <c r="A829" s="33"/>
      <c r="C829" s="3"/>
      <c r="D829" s="3"/>
      <c r="E829" s="3"/>
    </row>
    <row r="830">
      <c r="A830" s="33"/>
      <c r="C830" s="3"/>
      <c r="D830" s="3"/>
      <c r="E830" s="3"/>
    </row>
    <row r="831">
      <c r="A831" s="33"/>
      <c r="C831" s="3"/>
      <c r="D831" s="3"/>
      <c r="E831" s="3"/>
    </row>
    <row r="832">
      <c r="A832" s="33"/>
      <c r="C832" s="3"/>
      <c r="D832" s="3"/>
      <c r="E832" s="3"/>
    </row>
    <row r="833">
      <c r="A833" s="33"/>
      <c r="C833" s="3"/>
      <c r="D833" s="3"/>
      <c r="E833" s="3"/>
    </row>
    <row r="834">
      <c r="A834" s="33"/>
      <c r="C834" s="3"/>
      <c r="D834" s="3"/>
      <c r="E834" s="3"/>
    </row>
    <row r="835">
      <c r="A835" s="33"/>
      <c r="C835" s="3"/>
      <c r="D835" s="3"/>
      <c r="E835" s="3"/>
    </row>
    <row r="836">
      <c r="A836" s="33"/>
      <c r="C836" s="3"/>
      <c r="D836" s="3"/>
      <c r="E836" s="3"/>
    </row>
    <row r="837">
      <c r="A837" s="33"/>
      <c r="C837" s="3"/>
      <c r="D837" s="3"/>
      <c r="E837" s="3"/>
    </row>
    <row r="838">
      <c r="A838" s="33"/>
      <c r="C838" s="3"/>
      <c r="D838" s="3"/>
      <c r="E838" s="3"/>
    </row>
    <row r="839">
      <c r="A839" s="33"/>
      <c r="C839" s="3"/>
      <c r="D839" s="3"/>
      <c r="E839" s="3"/>
    </row>
    <row r="840">
      <c r="A840" s="33"/>
      <c r="C840" s="3"/>
      <c r="D840" s="3"/>
      <c r="E840" s="3"/>
    </row>
    <row r="841">
      <c r="A841" s="33"/>
      <c r="C841" s="3"/>
      <c r="D841" s="3"/>
      <c r="E841" s="3"/>
    </row>
    <row r="842">
      <c r="A842" s="33"/>
      <c r="C842" s="3"/>
      <c r="D842" s="3"/>
      <c r="E842" s="3"/>
    </row>
    <row r="843">
      <c r="A843" s="33"/>
      <c r="C843" s="3"/>
      <c r="D843" s="3"/>
      <c r="E843" s="3"/>
    </row>
    <row r="844">
      <c r="A844" s="33"/>
      <c r="C844" s="3"/>
      <c r="D844" s="3"/>
      <c r="E844" s="3"/>
    </row>
    <row r="845">
      <c r="A845" s="33"/>
      <c r="C845" s="3"/>
      <c r="D845" s="3"/>
      <c r="E845" s="3"/>
    </row>
    <row r="846">
      <c r="A846" s="33"/>
      <c r="C846" s="3"/>
      <c r="D846" s="3"/>
      <c r="E846" s="3"/>
    </row>
    <row r="847">
      <c r="A847" s="33"/>
      <c r="C847" s="3"/>
      <c r="D847" s="3"/>
      <c r="E847" s="3"/>
    </row>
    <row r="848">
      <c r="A848" s="33"/>
      <c r="C848" s="3"/>
      <c r="D848" s="3"/>
      <c r="E848" s="3"/>
    </row>
    <row r="849">
      <c r="A849" s="33"/>
      <c r="C849" s="3"/>
      <c r="D849" s="3"/>
      <c r="E849" s="3"/>
    </row>
    <row r="850">
      <c r="A850" s="33"/>
      <c r="C850" s="3"/>
      <c r="D850" s="3"/>
      <c r="E850" s="3"/>
    </row>
    <row r="851">
      <c r="A851" s="33"/>
      <c r="C851" s="3"/>
      <c r="D851" s="3"/>
      <c r="E851" s="3"/>
    </row>
    <row r="852">
      <c r="A852" s="33"/>
      <c r="C852" s="3"/>
      <c r="D852" s="3"/>
      <c r="E852" s="3"/>
    </row>
    <row r="853">
      <c r="A853" s="33"/>
      <c r="C853" s="3"/>
      <c r="D853" s="3"/>
      <c r="E853" s="3"/>
    </row>
    <row r="854">
      <c r="A854" s="33"/>
      <c r="C854" s="3"/>
      <c r="D854" s="3"/>
      <c r="E854" s="3"/>
    </row>
    <row r="855">
      <c r="A855" s="33"/>
      <c r="C855" s="3"/>
      <c r="D855" s="3"/>
      <c r="E855" s="3"/>
    </row>
    <row r="856">
      <c r="A856" s="33"/>
      <c r="C856" s="3"/>
      <c r="D856" s="3"/>
      <c r="E856" s="3"/>
    </row>
    <row r="857">
      <c r="A857" s="33"/>
      <c r="C857" s="3"/>
      <c r="D857" s="3"/>
      <c r="E857" s="3"/>
    </row>
    <row r="858">
      <c r="A858" s="33"/>
      <c r="C858" s="3"/>
      <c r="D858" s="3"/>
      <c r="E858" s="3"/>
    </row>
    <row r="859">
      <c r="A859" s="33"/>
      <c r="C859" s="3"/>
      <c r="D859" s="3"/>
      <c r="E859" s="3"/>
    </row>
    <row r="860">
      <c r="A860" s="33"/>
      <c r="C860" s="3"/>
      <c r="D860" s="3"/>
      <c r="E860" s="3"/>
    </row>
    <row r="861">
      <c r="A861" s="33"/>
      <c r="C861" s="3"/>
      <c r="D861" s="3"/>
      <c r="E861" s="3"/>
    </row>
    <row r="862">
      <c r="A862" s="33"/>
      <c r="C862" s="3"/>
      <c r="D862" s="3"/>
      <c r="E862" s="3"/>
    </row>
    <row r="863">
      <c r="A863" s="33"/>
      <c r="C863" s="3"/>
      <c r="D863" s="3"/>
      <c r="E863" s="3"/>
    </row>
    <row r="864">
      <c r="A864" s="33"/>
      <c r="C864" s="3"/>
      <c r="D864" s="3"/>
      <c r="E864" s="3"/>
    </row>
    <row r="865">
      <c r="A865" s="33"/>
      <c r="C865" s="3"/>
      <c r="D865" s="3"/>
      <c r="E865" s="3"/>
    </row>
    <row r="866">
      <c r="A866" s="33"/>
      <c r="C866" s="3"/>
      <c r="D866" s="3"/>
      <c r="E866" s="3"/>
    </row>
    <row r="867">
      <c r="A867" s="33"/>
      <c r="C867" s="3"/>
      <c r="D867" s="3"/>
      <c r="E867" s="3"/>
    </row>
    <row r="868">
      <c r="A868" s="33"/>
      <c r="C868" s="3"/>
      <c r="D868" s="3"/>
      <c r="E868" s="3"/>
    </row>
    <row r="869">
      <c r="A869" s="33"/>
      <c r="C869" s="3"/>
      <c r="D869" s="3"/>
      <c r="E869" s="3"/>
    </row>
    <row r="870">
      <c r="A870" s="33"/>
      <c r="C870" s="3"/>
      <c r="D870" s="3"/>
      <c r="E870" s="3"/>
    </row>
    <row r="871">
      <c r="A871" s="33"/>
      <c r="C871" s="3"/>
      <c r="D871" s="3"/>
      <c r="E871" s="3"/>
    </row>
    <row r="872">
      <c r="A872" s="33"/>
      <c r="C872" s="3"/>
      <c r="D872" s="3"/>
      <c r="E872" s="3"/>
    </row>
    <row r="873">
      <c r="A873" s="33"/>
      <c r="C873" s="3"/>
      <c r="D873" s="3"/>
      <c r="E873" s="3"/>
    </row>
    <row r="874">
      <c r="A874" s="33"/>
      <c r="C874" s="3"/>
      <c r="D874" s="3"/>
      <c r="E874" s="3"/>
    </row>
    <row r="875">
      <c r="A875" s="33"/>
      <c r="C875" s="3"/>
      <c r="D875" s="3"/>
      <c r="E875" s="3"/>
    </row>
    <row r="876">
      <c r="A876" s="33"/>
      <c r="C876" s="3"/>
      <c r="D876" s="3"/>
      <c r="E876" s="3"/>
    </row>
    <row r="877">
      <c r="A877" s="33"/>
      <c r="C877" s="3"/>
      <c r="D877" s="3"/>
      <c r="E877" s="3"/>
    </row>
    <row r="878">
      <c r="A878" s="33"/>
      <c r="C878" s="3"/>
      <c r="D878" s="3"/>
      <c r="E878" s="3"/>
    </row>
    <row r="879">
      <c r="A879" s="33"/>
      <c r="C879" s="3"/>
      <c r="D879" s="3"/>
      <c r="E879" s="3"/>
    </row>
    <row r="880">
      <c r="A880" s="33"/>
      <c r="C880" s="3"/>
      <c r="D880" s="3"/>
      <c r="E880" s="3"/>
    </row>
    <row r="881">
      <c r="A881" s="33"/>
      <c r="C881" s="3"/>
      <c r="D881" s="3"/>
      <c r="E881" s="3"/>
    </row>
    <row r="882">
      <c r="A882" s="33"/>
      <c r="C882" s="3"/>
      <c r="D882" s="3"/>
      <c r="E882" s="3"/>
    </row>
    <row r="883">
      <c r="A883" s="33"/>
      <c r="C883" s="3"/>
      <c r="D883" s="3"/>
      <c r="E883" s="3"/>
    </row>
    <row r="884">
      <c r="A884" s="33"/>
      <c r="C884" s="3"/>
      <c r="D884" s="3"/>
      <c r="E884" s="3"/>
    </row>
    <row r="885">
      <c r="A885" s="33"/>
      <c r="C885" s="3"/>
      <c r="D885" s="3"/>
      <c r="E885" s="3"/>
    </row>
    <row r="886">
      <c r="A886" s="33"/>
      <c r="C886" s="3"/>
      <c r="D886" s="3"/>
      <c r="E886" s="3"/>
    </row>
    <row r="887">
      <c r="A887" s="33"/>
      <c r="C887" s="3"/>
      <c r="D887" s="3"/>
      <c r="E887" s="3"/>
    </row>
    <row r="888">
      <c r="A888" s="33"/>
      <c r="C888" s="3"/>
      <c r="D888" s="3"/>
      <c r="E888" s="3"/>
    </row>
    <row r="889">
      <c r="A889" s="33"/>
      <c r="C889" s="3"/>
      <c r="D889" s="3"/>
      <c r="E889" s="3"/>
    </row>
    <row r="890">
      <c r="A890" s="33"/>
      <c r="C890" s="3"/>
      <c r="D890" s="3"/>
      <c r="E890" s="3"/>
    </row>
    <row r="891">
      <c r="A891" s="33"/>
      <c r="C891" s="3"/>
      <c r="D891" s="3"/>
      <c r="E891" s="3"/>
    </row>
    <row r="892">
      <c r="A892" s="33"/>
      <c r="C892" s="3"/>
      <c r="D892" s="3"/>
      <c r="E892" s="3"/>
    </row>
    <row r="893">
      <c r="A893" s="33"/>
      <c r="C893" s="3"/>
      <c r="D893" s="3"/>
      <c r="E893" s="3"/>
    </row>
    <row r="894">
      <c r="A894" s="33"/>
      <c r="C894" s="3"/>
      <c r="D894" s="3"/>
      <c r="E894" s="3"/>
    </row>
    <row r="895">
      <c r="A895" s="33"/>
      <c r="C895" s="3"/>
      <c r="D895" s="3"/>
      <c r="E895" s="3"/>
    </row>
    <row r="896">
      <c r="A896" s="33"/>
      <c r="C896" s="3"/>
      <c r="D896" s="3"/>
      <c r="E896" s="3"/>
    </row>
    <row r="897">
      <c r="A897" s="33"/>
      <c r="C897" s="3"/>
      <c r="D897" s="3"/>
      <c r="E897" s="3"/>
    </row>
    <row r="898">
      <c r="A898" s="33"/>
      <c r="C898" s="3"/>
      <c r="D898" s="3"/>
      <c r="E898" s="3"/>
    </row>
    <row r="899">
      <c r="A899" s="33"/>
      <c r="C899" s="3"/>
      <c r="D899" s="3"/>
      <c r="E899" s="3"/>
    </row>
    <row r="900">
      <c r="A900" s="33"/>
      <c r="C900" s="3"/>
      <c r="D900" s="3"/>
      <c r="E900" s="3"/>
    </row>
    <row r="901">
      <c r="A901" s="33"/>
      <c r="C901" s="3"/>
      <c r="D901" s="3"/>
      <c r="E901" s="3"/>
    </row>
    <row r="902">
      <c r="A902" s="33"/>
      <c r="C902" s="3"/>
      <c r="D902" s="3"/>
      <c r="E902" s="3"/>
    </row>
    <row r="903">
      <c r="A903" s="33"/>
      <c r="C903" s="3"/>
      <c r="D903" s="3"/>
      <c r="E903" s="3"/>
    </row>
    <row r="904">
      <c r="A904" s="33"/>
      <c r="C904" s="3"/>
      <c r="D904" s="3"/>
      <c r="E904" s="3"/>
    </row>
    <row r="905">
      <c r="A905" s="33"/>
      <c r="C905" s="3"/>
      <c r="D905" s="3"/>
      <c r="E905" s="3"/>
    </row>
    <row r="906">
      <c r="A906" s="33"/>
      <c r="C906" s="3"/>
      <c r="D906" s="3"/>
      <c r="E906" s="3"/>
    </row>
    <row r="907">
      <c r="A907" s="33"/>
      <c r="C907" s="3"/>
      <c r="D907" s="3"/>
      <c r="E907" s="3"/>
    </row>
    <row r="908">
      <c r="A908" s="33"/>
      <c r="C908" s="3"/>
      <c r="D908" s="3"/>
      <c r="E908" s="3"/>
    </row>
    <row r="909">
      <c r="A909" s="33"/>
      <c r="C909" s="3"/>
      <c r="D909" s="3"/>
      <c r="E909" s="3"/>
    </row>
    <row r="910">
      <c r="A910" s="33"/>
      <c r="C910" s="3"/>
      <c r="D910" s="3"/>
      <c r="E910" s="3"/>
    </row>
    <row r="911">
      <c r="A911" s="33"/>
      <c r="C911" s="3"/>
      <c r="D911" s="3"/>
      <c r="E911" s="3"/>
    </row>
    <row r="912">
      <c r="A912" s="33"/>
      <c r="C912" s="3"/>
      <c r="D912" s="3"/>
      <c r="E912" s="3"/>
    </row>
    <row r="913">
      <c r="A913" s="33"/>
      <c r="C913" s="3"/>
      <c r="D913" s="3"/>
      <c r="E913" s="3"/>
    </row>
    <row r="914">
      <c r="A914" s="33"/>
      <c r="C914" s="3"/>
      <c r="D914" s="3"/>
      <c r="E914" s="3"/>
    </row>
    <row r="915">
      <c r="A915" s="33"/>
      <c r="C915" s="3"/>
      <c r="D915" s="3"/>
      <c r="E915" s="3"/>
    </row>
    <row r="916">
      <c r="A916" s="33"/>
      <c r="C916" s="3"/>
      <c r="D916" s="3"/>
      <c r="E916" s="3"/>
    </row>
    <row r="917">
      <c r="A917" s="33"/>
      <c r="C917" s="3"/>
      <c r="D917" s="3"/>
      <c r="E917" s="3"/>
    </row>
    <row r="918">
      <c r="A918" s="33"/>
      <c r="C918" s="3"/>
      <c r="D918" s="3"/>
      <c r="E918" s="3"/>
    </row>
    <row r="919">
      <c r="A919" s="33"/>
      <c r="C919" s="3"/>
      <c r="D919" s="3"/>
      <c r="E919" s="3"/>
    </row>
    <row r="920">
      <c r="A920" s="33"/>
      <c r="C920" s="3"/>
      <c r="D920" s="3"/>
      <c r="E920" s="3"/>
    </row>
    <row r="921">
      <c r="A921" s="33"/>
      <c r="C921" s="3"/>
      <c r="D921" s="3"/>
      <c r="E921" s="3"/>
    </row>
    <row r="922">
      <c r="A922" s="33"/>
      <c r="C922" s="3"/>
      <c r="D922" s="3"/>
      <c r="E922" s="3"/>
    </row>
    <row r="923">
      <c r="A923" s="33"/>
      <c r="C923" s="3"/>
      <c r="D923" s="3"/>
      <c r="E923" s="3"/>
    </row>
    <row r="924">
      <c r="A924" s="33"/>
      <c r="C924" s="3"/>
      <c r="D924" s="3"/>
      <c r="E924" s="3"/>
    </row>
    <row r="925">
      <c r="A925" s="33"/>
      <c r="C925" s="3"/>
      <c r="D925" s="3"/>
      <c r="E925" s="3"/>
    </row>
    <row r="926">
      <c r="A926" s="33"/>
      <c r="C926" s="3"/>
      <c r="D926" s="3"/>
      <c r="E926" s="3"/>
    </row>
    <row r="927">
      <c r="A927" s="33"/>
      <c r="C927" s="3"/>
      <c r="D927" s="3"/>
      <c r="E927" s="3"/>
    </row>
    <row r="928">
      <c r="A928" s="33"/>
      <c r="C928" s="3"/>
      <c r="D928" s="3"/>
      <c r="E928" s="3"/>
    </row>
    <row r="929">
      <c r="A929" s="33"/>
      <c r="C929" s="3"/>
      <c r="D929" s="3"/>
      <c r="E929" s="3"/>
    </row>
    <row r="930">
      <c r="A930" s="33"/>
      <c r="C930" s="3"/>
      <c r="D930" s="3"/>
      <c r="E930" s="3"/>
    </row>
    <row r="931">
      <c r="A931" s="33"/>
      <c r="C931" s="3"/>
      <c r="D931" s="3"/>
      <c r="E931" s="3"/>
    </row>
    <row r="932">
      <c r="A932" s="33"/>
      <c r="C932" s="3"/>
      <c r="D932" s="3"/>
      <c r="E932" s="3"/>
    </row>
    <row r="933">
      <c r="A933" s="33"/>
      <c r="C933" s="3"/>
      <c r="D933" s="3"/>
      <c r="E933" s="3"/>
    </row>
    <row r="934">
      <c r="A934" s="33"/>
      <c r="C934" s="3"/>
      <c r="D934" s="3"/>
      <c r="E934" s="3"/>
    </row>
    <row r="935">
      <c r="A935" s="33"/>
      <c r="C935" s="3"/>
      <c r="D935" s="3"/>
      <c r="E935" s="3"/>
    </row>
    <row r="936">
      <c r="A936" s="33"/>
      <c r="C936" s="3"/>
      <c r="D936" s="3"/>
      <c r="E936" s="3"/>
    </row>
    <row r="937">
      <c r="A937" s="33"/>
      <c r="C937" s="3"/>
      <c r="D937" s="3"/>
      <c r="E937" s="3"/>
    </row>
    <row r="938">
      <c r="A938" s="33"/>
      <c r="C938" s="3"/>
      <c r="D938" s="3"/>
      <c r="E938" s="3"/>
    </row>
    <row r="939">
      <c r="A939" s="33"/>
      <c r="C939" s="3"/>
      <c r="D939" s="3"/>
      <c r="E939" s="3"/>
    </row>
    <row r="940">
      <c r="A940" s="33"/>
      <c r="C940" s="3"/>
      <c r="D940" s="3"/>
      <c r="E940" s="3"/>
    </row>
    <row r="941">
      <c r="A941" s="33"/>
      <c r="C941" s="3"/>
      <c r="D941" s="3"/>
      <c r="E941" s="3"/>
    </row>
    <row r="942">
      <c r="A942" s="33"/>
      <c r="C942" s="3"/>
      <c r="D942" s="3"/>
      <c r="E942" s="3"/>
    </row>
    <row r="943">
      <c r="A943" s="33"/>
      <c r="C943" s="3"/>
      <c r="D943" s="3"/>
      <c r="E943" s="3"/>
    </row>
    <row r="944">
      <c r="A944" s="33"/>
      <c r="C944" s="3"/>
      <c r="D944" s="3"/>
      <c r="E944" s="3"/>
    </row>
    <row r="945">
      <c r="A945" s="33"/>
      <c r="C945" s="3"/>
      <c r="D945" s="3"/>
      <c r="E945" s="3"/>
    </row>
    <row r="946">
      <c r="A946" s="33"/>
      <c r="C946" s="3"/>
      <c r="D946" s="3"/>
      <c r="E946" s="3"/>
    </row>
    <row r="947">
      <c r="A947" s="33"/>
      <c r="C947" s="3"/>
      <c r="D947" s="3"/>
      <c r="E947" s="3"/>
    </row>
    <row r="948">
      <c r="A948" s="33"/>
      <c r="C948" s="3"/>
      <c r="D948" s="3"/>
      <c r="E948" s="3"/>
    </row>
    <row r="949">
      <c r="A949" s="33"/>
      <c r="C949" s="3"/>
      <c r="D949" s="3"/>
      <c r="E949" s="3"/>
    </row>
    <row r="950">
      <c r="A950" s="33"/>
      <c r="C950" s="3"/>
      <c r="D950" s="3"/>
      <c r="E950" s="3"/>
    </row>
    <row r="951">
      <c r="A951" s="33"/>
      <c r="C951" s="3"/>
      <c r="D951" s="3"/>
      <c r="E951" s="3"/>
    </row>
    <row r="952">
      <c r="A952" s="33"/>
      <c r="C952" s="3"/>
      <c r="D952" s="3"/>
      <c r="E952" s="3"/>
    </row>
    <row r="953">
      <c r="A953" s="33"/>
      <c r="C953" s="3"/>
      <c r="D953" s="3"/>
      <c r="E953" s="3"/>
    </row>
    <row r="954">
      <c r="A954" s="33"/>
      <c r="C954" s="3"/>
      <c r="D954" s="3"/>
      <c r="E954" s="3"/>
    </row>
    <row r="955">
      <c r="A955" s="33"/>
      <c r="C955" s="3"/>
      <c r="D955" s="3"/>
      <c r="E955" s="3"/>
    </row>
    <row r="956">
      <c r="A956" s="33"/>
      <c r="C956" s="3"/>
      <c r="D956" s="3"/>
      <c r="E956" s="3"/>
    </row>
    <row r="957">
      <c r="A957" s="33"/>
      <c r="C957" s="3"/>
      <c r="D957" s="3"/>
      <c r="E957" s="3"/>
    </row>
    <row r="958">
      <c r="A958" s="33"/>
      <c r="C958" s="3"/>
      <c r="D958" s="3"/>
      <c r="E958" s="3"/>
    </row>
    <row r="959">
      <c r="A959" s="33"/>
      <c r="C959" s="3"/>
      <c r="D959" s="3"/>
      <c r="E959" s="3"/>
    </row>
    <row r="960">
      <c r="A960" s="33"/>
      <c r="C960" s="3"/>
      <c r="D960" s="3"/>
      <c r="E960" s="3"/>
    </row>
    <row r="961">
      <c r="A961" s="33"/>
      <c r="C961" s="3"/>
      <c r="D961" s="3"/>
      <c r="E961" s="3"/>
    </row>
    <row r="962">
      <c r="A962" s="33"/>
      <c r="C962" s="3"/>
      <c r="D962" s="3"/>
      <c r="E962" s="3"/>
    </row>
    <row r="963">
      <c r="A963" s="33"/>
      <c r="C963" s="3"/>
      <c r="D963" s="3"/>
      <c r="E963" s="3"/>
    </row>
    <row r="964">
      <c r="A964" s="33"/>
      <c r="C964" s="3"/>
      <c r="D964" s="3"/>
      <c r="E964" s="3"/>
    </row>
    <row r="965">
      <c r="A965" s="33"/>
      <c r="C965" s="3"/>
      <c r="D965" s="3"/>
      <c r="E965" s="3"/>
    </row>
    <row r="966">
      <c r="A966" s="33"/>
      <c r="C966" s="3"/>
      <c r="D966" s="3"/>
      <c r="E966" s="3"/>
    </row>
    <row r="967">
      <c r="A967" s="33"/>
      <c r="C967" s="3"/>
      <c r="D967" s="3"/>
      <c r="E967" s="3"/>
    </row>
    <row r="968">
      <c r="A968" s="33"/>
      <c r="C968" s="3"/>
      <c r="D968" s="3"/>
      <c r="E968" s="3"/>
    </row>
    <row r="969">
      <c r="A969" s="33"/>
      <c r="C969" s="3"/>
      <c r="D969" s="3"/>
      <c r="E969" s="3"/>
    </row>
    <row r="970">
      <c r="A970" s="33"/>
      <c r="C970" s="3"/>
      <c r="D970" s="3"/>
      <c r="E970" s="3"/>
    </row>
    <row r="971">
      <c r="A971" s="33"/>
      <c r="C971" s="3"/>
      <c r="D971" s="3"/>
      <c r="E971" s="3"/>
    </row>
    <row r="972">
      <c r="A972" s="33"/>
      <c r="C972" s="3"/>
      <c r="D972" s="3"/>
      <c r="E972" s="3"/>
    </row>
    <row r="973">
      <c r="A973" s="33"/>
      <c r="C973" s="3"/>
      <c r="D973" s="3"/>
      <c r="E973" s="3"/>
    </row>
    <row r="974">
      <c r="A974" s="33"/>
      <c r="C974" s="3"/>
      <c r="D974" s="3"/>
      <c r="E974" s="3"/>
    </row>
    <row r="975">
      <c r="A975" s="33"/>
      <c r="C975" s="3"/>
      <c r="D975" s="3"/>
      <c r="E975" s="3"/>
    </row>
    <row r="976">
      <c r="A976" s="33"/>
      <c r="C976" s="3"/>
      <c r="D976" s="3"/>
      <c r="E976" s="3"/>
    </row>
    <row r="977">
      <c r="A977" s="33"/>
      <c r="C977" s="3"/>
      <c r="D977" s="3"/>
      <c r="E977" s="3"/>
    </row>
    <row r="978">
      <c r="A978" s="33"/>
      <c r="C978" s="3"/>
      <c r="D978" s="3"/>
      <c r="E978" s="3"/>
    </row>
    <row r="979">
      <c r="A979" s="33"/>
      <c r="C979" s="3"/>
      <c r="D979" s="3"/>
      <c r="E979" s="3"/>
    </row>
    <row r="980">
      <c r="A980" s="33"/>
      <c r="C980" s="3"/>
      <c r="D980" s="3"/>
      <c r="E980" s="3"/>
    </row>
    <row r="981">
      <c r="A981" s="33"/>
      <c r="C981" s="3"/>
      <c r="D981" s="3"/>
      <c r="E981" s="3"/>
    </row>
    <row r="982">
      <c r="A982" s="33"/>
      <c r="C982" s="3"/>
      <c r="D982" s="3"/>
      <c r="E982" s="3"/>
    </row>
    <row r="983">
      <c r="A983" s="33"/>
      <c r="C983" s="3"/>
      <c r="D983" s="3"/>
      <c r="E983" s="3"/>
    </row>
    <row r="984">
      <c r="A984" s="33"/>
      <c r="C984" s="3"/>
      <c r="D984" s="3"/>
      <c r="E984" s="3"/>
    </row>
    <row r="985">
      <c r="A985" s="33"/>
      <c r="C985" s="3"/>
      <c r="D985" s="3"/>
      <c r="E985" s="3"/>
    </row>
    <row r="986">
      <c r="A986" s="33"/>
      <c r="C986" s="3"/>
      <c r="D986" s="3"/>
      <c r="E986" s="3"/>
    </row>
    <row r="987">
      <c r="A987" s="33"/>
      <c r="C987" s="3"/>
      <c r="D987" s="3"/>
      <c r="E987" s="3"/>
    </row>
    <row r="988">
      <c r="A988" s="33"/>
      <c r="C988" s="3"/>
      <c r="D988" s="3"/>
      <c r="E988" s="3"/>
    </row>
    <row r="989">
      <c r="A989" s="33"/>
      <c r="C989" s="3"/>
      <c r="D989" s="3"/>
      <c r="E989" s="3"/>
    </row>
    <row r="990">
      <c r="A990" s="33"/>
      <c r="C990" s="3"/>
      <c r="D990" s="3"/>
      <c r="E990" s="3"/>
    </row>
    <row r="991">
      <c r="A991" s="33"/>
      <c r="C991" s="3"/>
      <c r="D991" s="3"/>
      <c r="E991" s="3"/>
    </row>
    <row r="992">
      <c r="A992" s="33"/>
      <c r="C992" s="3"/>
      <c r="D992" s="3"/>
      <c r="E992" s="3"/>
    </row>
    <row r="993">
      <c r="A993" s="33"/>
      <c r="C993" s="3"/>
      <c r="D993" s="3"/>
      <c r="E993" s="3"/>
    </row>
    <row r="994">
      <c r="A994" s="33"/>
      <c r="C994" s="3"/>
      <c r="D994" s="3"/>
      <c r="E994" s="3"/>
    </row>
    <row r="995">
      <c r="A995" s="33"/>
      <c r="C995" s="3"/>
      <c r="D995" s="3"/>
      <c r="E995" s="3"/>
    </row>
    <row r="996">
      <c r="A996" s="33"/>
      <c r="C996" s="3"/>
      <c r="D996" s="3"/>
      <c r="E996" s="3"/>
    </row>
    <row r="997">
      <c r="A997" s="33"/>
      <c r="C997" s="3"/>
      <c r="D997" s="3"/>
      <c r="E997" s="3"/>
    </row>
    <row r="998">
      <c r="A998" s="33"/>
      <c r="C998" s="3"/>
      <c r="D998" s="3"/>
      <c r="E998" s="3"/>
    </row>
    <row r="999">
      <c r="A999" s="33"/>
      <c r="C999" s="3"/>
      <c r="D999" s="3"/>
      <c r="E999" s="3"/>
    </row>
    <row r="1000">
      <c r="A1000" s="33"/>
      <c r="C1000" s="3"/>
      <c r="D1000" s="3"/>
      <c r="E1000" s="3"/>
    </row>
    <row r="1001">
      <c r="A1001" s="33"/>
      <c r="C1001" s="3"/>
      <c r="D1001" s="3"/>
      <c r="E1001" s="3"/>
    </row>
    <row r="1002">
      <c r="A1002" s="33"/>
      <c r="C1002" s="3"/>
      <c r="D1002" s="3"/>
      <c r="E1002" s="3"/>
    </row>
  </sheetData>
  <mergeCells count="1">
    <mergeCell ref="A1:C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 topLeftCell="A9" zoomScale="50" zoomScaleNormal="50">
      <selection activeCell="C9" activeCellId="0" sqref="C9"/>
    </sheetView>
  </sheetViews>
  <sheetFormatPr customHeight="1" defaultColWidth="12.63" defaultRowHeight="15.0" outlineLevelRow="0" outlineLevelCol="0"/>
  <cols>
    <col customWidth="1" min="1" max="1" width="14.38"/>
    <col customWidth="1" min="2" max="2" width="14.38"/>
    <col customWidth="1" min="3" max="3" width="14.38"/>
    <col customWidth="1" min="4" max="4" width="14.38"/>
    <col customWidth="1" min="5" max="5" width="14.38"/>
    <col customWidth="1" min="6" max="6" width="14.38"/>
    <col customWidth="1" min="7" max="7" width="14.38"/>
    <col customWidth="1" min="8" max="8" width="14.38"/>
    <col customWidth="1" min="9" max="9" width="14.38"/>
    <col customWidth="1" min="10" max="10" width="14.38"/>
    <col customWidth="1" min="11" max="11" width="14.38"/>
    <col customWidth="1" min="12" max="12" width="14.38"/>
    <col customWidth="1" min="13" max="13" width="14.38"/>
    <col customWidth="1" min="14" max="14" width="14.38"/>
    <col customWidth="1" min="15" max="15" width="14.38"/>
    <col customWidth="1" min="16" max="16" width="14.38"/>
    <col customWidth="1" min="17" max="17" width="14.38"/>
    <col customWidth="1" min="18" max="18" width="14.38"/>
    <col customWidth="1" min="19" max="19" width="14.38"/>
    <col customWidth="1" min="20" max="20" width="14.38"/>
    <col customWidth="1" min="21" max="21" width="14.38"/>
    <col customWidth="1" min="22" max="22" width="14.38"/>
    <col customWidth="1" min="23" max="23" width="14.38"/>
    <col customWidth="1" min="24" max="24" width="14.38"/>
    <col customWidth="1" min="25" max="25" width="14.38"/>
    <col customWidth="1" min="26" max="26" width="14.38"/>
  </cols>
  <sheetData>
    <row r="1">
      <c r="A1" s="7" t="s">
        <v>3</v>
      </c>
    </row>
    <row r="2">
      <c r="A2" s="7" t="s">
        <v>5</v>
      </c>
    </row>
    <row r="3">
      <c r="A3" s="7" t="s">
        <v>7</v>
      </c>
    </row>
    <row r="4">
      <c r="A4" s="7" t="s">
        <v>8</v>
      </c>
    </row>
    <row r="5">
      <c r="A5" s="7" t="s">
        <v>9</v>
      </c>
    </row>
    <row r="6">
      <c r="A6" s="7" t="s">
        <v>11</v>
      </c>
    </row>
    <row r="7">
      <c r="A7" s="7" t="s">
        <v>12</v>
      </c>
    </row>
    <row r="8">
      <c r="A8" s="7" t="s">
        <v>14</v>
      </c>
    </row>
    <row r="9">
      <c r="A9" s="7" t="s">
        <v>15</v>
      </c>
    </row>
    <row r="10">
      <c r="A10" s="7" t="s">
        <v>16</v>
      </c>
    </row>
    <row r="11">
      <c r="A11" s="7" t="s">
        <v>18</v>
      </c>
    </row>
    <row r="13">
      <c r="A13" s="7" t="s">
        <v>19</v>
      </c>
    </row>
    <row r="14">
      <c r="A14" s="7" t="s">
        <v>21</v>
      </c>
    </row>
    <row r="15">
      <c r="A15" s="7" t="s">
        <v>22</v>
      </c>
    </row>
    <row r="16">
      <c r="A16" s="7" t="s">
        <v>23</v>
      </c>
    </row>
    <row r="17">
      <c r="A17" s="7" t="s">
        <v>24</v>
      </c>
    </row>
    <row r="18">
      <c r="A18" s="7" t="s">
        <v>25</v>
      </c>
    </row>
    <row r="19">
      <c r="A19" s="7" t="s">
        <v>26</v>
      </c>
    </row>
    <row r="21">
      <c r="A21" s="7" t="s">
        <v>27</v>
      </c>
    </row>
    <row r="22">
      <c r="A22" s="7" t="s">
        <v>28</v>
      </c>
    </row>
    <row r="23">
      <c r="A23" s="7" t="s">
        <v>29</v>
      </c>
    </row>
    <row r="24">
      <c r="A24" s="7" t="s">
        <v>30</v>
      </c>
    </row>
    <row r="25">
      <c r="A25" s="7" t="s">
        <v>31</v>
      </c>
    </row>
    <row r="26">
      <c r="A26" s="7" t="s">
        <v>32</v>
      </c>
    </row>
    <row r="27">
      <c r="A27" s="7" t="s">
        <v>33</v>
      </c>
    </row>
    <row r="28">
      <c r="A28" s="7" t="s">
        <v>34</v>
      </c>
    </row>
    <row r="30">
      <c r="A30" s="8" t="s">
        <v>35</v>
      </c>
    </row>
    <row r="31">
      <c r="A31" s="9" t="s">
        <v>36</v>
      </c>
    </row>
    <row r="32">
      <c r="A32" s="9" t="s">
        <v>37</v>
      </c>
    </row>
    <row r="33">
      <c r="A33" s="9" t="s">
        <v>38</v>
      </c>
    </row>
    <row r="34">
      <c r="A34" s="9" t="s">
        <v>39</v>
      </c>
    </row>
    <row r="35">
      <c r="A35" s="9" t="s">
        <v>40</v>
      </c>
    </row>
    <row r="36">
      <c r="A36" s="9" t="s">
        <v>41</v>
      </c>
    </row>
    <row r="37">
      <c r="A37" s="9" t="s">
        <v>42</v>
      </c>
    </row>
    <row r="38">
      <c r="A38" s="9" t="s">
        <v>43</v>
      </c>
    </row>
    <row r="39">
      <c r="A39" s="9" t="s">
        <v>44</v>
      </c>
    </row>
    <row r="40">
      <c r="A40" s="9" t="s">
        <v>45</v>
      </c>
    </row>
    <row r="41">
      <c r="A41" s="9" t="s">
        <v>46</v>
      </c>
    </row>
    <row r="42">
      <c r="A42" s="9" t="s">
        <v>47</v>
      </c>
    </row>
    <row r="43">
      <c r="A43" s="9" t="s">
        <v>48</v>
      </c>
    </row>
    <row r="44">
      <c r="A44" s="9" t="s">
        <v>49</v>
      </c>
    </row>
    <row r="45">
      <c r="A45" s="9" t="s">
        <v>50</v>
      </c>
    </row>
    <row r="46">
      <c r="A46" s="9" t="s">
        <v>51</v>
      </c>
    </row>
    <row r="47">
      <c r="A47" s="9" t="s">
        <v>52</v>
      </c>
    </row>
    <row r="48">
      <c r="A48" s="9" t="s">
        <v>53</v>
      </c>
    </row>
    <row r="49">
      <c r="A49" s="9" t="s">
        <v>54</v>
      </c>
    </row>
    <row r="50">
      <c r="A50" s="9" t="s">
        <v>55</v>
      </c>
    </row>
    <row r="51">
      <c r="A51" s="9" t="s">
        <v>56</v>
      </c>
    </row>
    <row r="52">
      <c r="A52" s="9" t="s">
        <v>57</v>
      </c>
    </row>
    <row r="53">
      <c r="A53" s="9" t="s">
        <v>58</v>
      </c>
    </row>
    <row r="54">
      <c r="A54" s="9" t="s">
        <v>59</v>
      </c>
    </row>
    <row r="55">
      <c r="A55" s="9" t="s">
        <v>60</v>
      </c>
    </row>
    <row r="56">
      <c r="A56" s="9" t="s">
        <v>61</v>
      </c>
    </row>
    <row r="57">
      <c r="A57" s="9" t="s">
        <v>62</v>
      </c>
    </row>
    <row r="58">
      <c r="A58" s="9" t="s">
        <v>63</v>
      </c>
    </row>
    <row r="59">
      <c r="A59" s="9" t="s">
        <v>64</v>
      </c>
    </row>
    <row r="60">
      <c r="A60" s="9" t="s">
        <v>65</v>
      </c>
    </row>
    <row r="61">
      <c r="A61" s="9" t="s">
        <v>66</v>
      </c>
    </row>
    <row r="62">
      <c r="A62" s="9" t="s">
        <v>67</v>
      </c>
    </row>
    <row r="63">
      <c r="A63" s="9" t="s">
        <v>68</v>
      </c>
    </row>
    <row r="64">
      <c r="A64" s="9" t="s">
        <v>69</v>
      </c>
    </row>
    <row r="65">
      <c r="A65" s="9" t="s">
        <v>70</v>
      </c>
    </row>
    <row r="66">
      <c r="A66" s="9" t="s">
        <v>71</v>
      </c>
    </row>
    <row r="67">
      <c r="A67" s="9" t="s">
        <v>72</v>
      </c>
    </row>
    <row r="68">
      <c r="A68" s="9" t="s">
        <v>73</v>
      </c>
    </row>
    <row r="69">
      <c r="A69" s="9" t="s">
        <v>74</v>
      </c>
    </row>
    <row r="70">
      <c r="A70" s="9" t="s">
        <v>75</v>
      </c>
    </row>
    <row r="71">
      <c r="A71" s="9" t="s">
        <v>76</v>
      </c>
    </row>
    <row r="73">
      <c r="A73" s="10" t="s">
        <v>77</v>
      </c>
    </row>
    <row r="74">
      <c r="A74" s="7" t="s">
        <v>78</v>
      </c>
    </row>
    <row r="75">
      <c r="A75" s="7" t="s">
        <v>79</v>
      </c>
    </row>
    <row r="76">
      <c r="A76" s="7" t="s">
        <v>80</v>
      </c>
    </row>
    <row r="77">
      <c r="A77" s="7" t="s">
        <v>81</v>
      </c>
    </row>
    <row r="78">
      <c r="A78" s="7" t="s">
        <v>82</v>
      </c>
    </row>
    <row r="79">
      <c r="A79" s="7" t="s">
        <v>83</v>
      </c>
    </row>
    <row r="80">
      <c r="A80" s="10" t="s">
        <v>84</v>
      </c>
    </row>
    <row r="81">
      <c r="A81" s="7" t="s">
        <v>85</v>
      </c>
    </row>
    <row r="82">
      <c r="A82" s="7" t="s">
        <v>86</v>
      </c>
    </row>
    <row r="83">
      <c r="A83" s="10" t="s">
        <v>87</v>
      </c>
    </row>
    <row r="84">
      <c r="A84" s="7" t="s">
        <v>88</v>
      </c>
    </row>
    <row r="85">
      <c r="A85" s="7" t="s">
        <v>89</v>
      </c>
    </row>
    <row r="86">
      <c r="A86" s="7" t="s">
        <v>90</v>
      </c>
    </row>
    <row r="87">
      <c r="A87" s="10" t="s">
        <v>91</v>
      </c>
    </row>
    <row r="88">
      <c r="A88" s="7" t="s">
        <v>92</v>
      </c>
    </row>
    <row r="89">
      <c r="A89" s="7" t="s">
        <v>93</v>
      </c>
    </row>
    <row r="90">
      <c r="A90" s="7" t="s">
        <v>94</v>
      </c>
    </row>
    <row r="91">
      <c r="A91" s="7" t="s">
        <v>95</v>
      </c>
    </row>
    <row r="92">
      <c r="A92" s="7" t="s">
        <v>96</v>
      </c>
    </row>
    <row r="93">
      <c r="A93" s="7" t="s">
        <v>97</v>
      </c>
    </row>
    <row r="94">
      <c r="A94" s="10" t="s">
        <v>98</v>
      </c>
    </row>
    <row r="95">
      <c r="A95" s="7" t="s">
        <v>99</v>
      </c>
    </row>
    <row r="97">
      <c r="A97" s="10" t="s">
        <v>100</v>
      </c>
    </row>
    <row r="98">
      <c r="A98" s="7" t="s">
        <v>101</v>
      </c>
    </row>
    <row r="99">
      <c r="A99" s="7" t="s">
        <v>102</v>
      </c>
    </row>
    <row r="101">
      <c r="A101" s="10" t="s">
        <v>103</v>
      </c>
    </row>
    <row r="102">
      <c r="A102" s="7" t="s">
        <v>104</v>
      </c>
    </row>
    <row r="103">
      <c r="A103" s="7" t="s">
        <v>105</v>
      </c>
    </row>
    <row r="105">
      <c r="A105" s="10" t="s">
        <v>106</v>
      </c>
    </row>
    <row r="106">
      <c r="A106" s="7" t="s">
        <v>107</v>
      </c>
    </row>
    <row r="107">
      <c r="A107" s="7" t="s">
        <v>108</v>
      </c>
    </row>
    <row r="109">
      <c r="A109" s="10" t="s">
        <v>109</v>
      </c>
    </row>
    <row r="110">
      <c r="A110" s="7" t="s">
        <v>110</v>
      </c>
    </row>
    <row r="112">
      <c r="A112" s="10" t="s">
        <v>111</v>
      </c>
    </row>
    <row r="113">
      <c r="A113" s="7" t="s">
        <v>112</v>
      </c>
    </row>
    <row r="114">
      <c r="A114" s="7" t="s">
        <v>113</v>
      </c>
    </row>
    <row r="116">
      <c r="A116" s="10" t="s">
        <v>114</v>
      </c>
    </row>
    <row r="117">
      <c r="A117" s="7" t="s">
        <v>115</v>
      </c>
    </row>
    <row r="118">
      <c r="A118" s="10" t="s">
        <v>116</v>
      </c>
    </row>
    <row r="119">
      <c r="A119" s="7" t="s">
        <v>117</v>
      </c>
    </row>
    <row r="120">
      <c r="A120" s="7" t="s">
        <v>118</v>
      </c>
    </row>
    <row r="121">
      <c r="A121" s="7" t="s">
        <v>119</v>
      </c>
    </row>
    <row r="122">
      <c r="A122" s="7" t="s">
        <v>120</v>
      </c>
    </row>
    <row r="124">
      <c r="A124" s="10" t="s">
        <v>121</v>
      </c>
    </row>
    <row r="125">
      <c r="A125" s="7" t="s">
        <v>122</v>
      </c>
    </row>
    <row r="127">
      <c r="A127" s="10" t="s">
        <v>123</v>
      </c>
    </row>
    <row r="128">
      <c r="A128" s="7" t="s">
        <v>124</v>
      </c>
    </row>
    <row r="129">
      <c r="A129" s="7" t="s">
        <v>125</v>
      </c>
    </row>
    <row r="130">
      <c r="A130" s="7" t="s">
        <v>126</v>
      </c>
    </row>
    <row r="133">
      <c r="A133" s="10" t="s">
        <v>127</v>
      </c>
    </row>
    <row r="134">
      <c r="A134" s="7" t="s">
        <v>128</v>
      </c>
    </row>
    <row r="135">
      <c r="A135" s="7" t="s">
        <v>129</v>
      </c>
    </row>
    <row r="136">
      <c r="A136" s="7" t="s">
        <v>130</v>
      </c>
    </row>
    <row r="139">
      <c r="A139" s="10" t="s">
        <v>131</v>
      </c>
    </row>
    <row r="140">
      <c r="A140" s="7" t="s">
        <v>132</v>
      </c>
    </row>
    <row r="141">
      <c r="A141" s="7" t="s">
        <v>133</v>
      </c>
    </row>
    <row r="142">
      <c r="A142" s="7" t="s">
        <v>134</v>
      </c>
    </row>
    <row r="144">
      <c r="A144" s="10" t="s">
        <v>135</v>
      </c>
    </row>
    <row r="145">
      <c r="A145" s="7" t="s">
        <v>136</v>
      </c>
    </row>
    <row r="146">
      <c r="A146" s="7" t="s">
        <v>137</v>
      </c>
    </row>
    <row r="148">
      <c r="A148" s="10" t="s">
        <v>138</v>
      </c>
    </row>
    <row r="149">
      <c r="A149" s="7" t="s">
        <v>139</v>
      </c>
    </row>
    <row r="150">
      <c r="A150" s="7" t="s">
        <v>140</v>
      </c>
    </row>
    <row r="151">
      <c r="A151" s="7" t="s">
        <v>141</v>
      </c>
    </row>
    <row r="152">
      <c r="A152" s="7" t="s">
        <v>142</v>
      </c>
    </row>
    <row r="153">
      <c r="A153" s="7" t="s">
        <v>143</v>
      </c>
    </row>
    <row r="155">
      <c r="A155" s="10" t="s">
        <v>144</v>
      </c>
    </row>
    <row r="156">
      <c r="A156" s="7" t="s">
        <v>145</v>
      </c>
    </row>
    <row r="158">
      <c r="A158" s="10" t="s">
        <v>146</v>
      </c>
    </row>
    <row r="159">
      <c r="A159" s="7" t="s">
        <v>147</v>
      </c>
    </row>
    <row r="160">
      <c r="A160" s="7">
        <v>8</v>
      </c>
    </row>
    <row r="161">
      <c r="A161" s="7" t="s">
        <v>148</v>
      </c>
    </row>
    <row r="163">
      <c r="A163" s="10" t="s">
        <v>149</v>
      </c>
    </row>
    <row r="164">
      <c r="A164" s="7" t="s">
        <v>150</v>
      </c>
    </row>
    <row r="165">
      <c r="A165" s="7" t="s">
        <v>151</v>
      </c>
    </row>
    <row r="166">
      <c r="A166" s="7" t="s">
        <v>152</v>
      </c>
    </row>
    <row r="167">
      <c r="A167" s="7" t="s">
        <v>153</v>
      </c>
    </row>
    <row r="168">
      <c r="A168" s="7" t="s">
        <v>154</v>
      </c>
    </row>
    <row r="170">
      <c r="A170" s="10" t="s">
        <v>155</v>
      </c>
    </row>
    <row r="171">
      <c r="A171" s="7" t="s">
        <v>156</v>
      </c>
    </row>
    <row r="173">
      <c r="A173" s="10" t="s">
        <v>157</v>
      </c>
    </row>
    <row r="174">
      <c r="A174" s="7" t="s">
        <v>158</v>
      </c>
    </row>
    <row r="176">
      <c r="A176" s="10" t="s">
        <v>159</v>
      </c>
    </row>
    <row r="177">
      <c r="A177" s="7" t="s">
        <v>160</v>
      </c>
    </row>
    <row r="179">
      <c r="A179" s="10" t="s">
        <v>161</v>
      </c>
    </row>
    <row r="180">
      <c r="A180" s="7" t="s">
        <v>162</v>
      </c>
    </row>
    <row r="181">
      <c r="A181" s="7" t="s">
        <v>163</v>
      </c>
    </row>
    <row r="183">
      <c r="A183" s="10" t="s">
        <v>164</v>
      </c>
    </row>
    <row r="184">
      <c r="A184" s="7" t="s">
        <v>165</v>
      </c>
    </row>
    <row r="185">
      <c r="A185" s="7" t="s">
        <v>166</v>
      </c>
    </row>
    <row r="188">
      <c r="A188" s="10" t="s">
        <v>167</v>
      </c>
    </row>
    <row r="189">
      <c r="A189" s="7" t="s">
        <v>168</v>
      </c>
    </row>
    <row r="190">
      <c r="A190" s="7" t="s">
        <v>169</v>
      </c>
    </row>
    <row r="192">
      <c r="A192" s="10" t="s">
        <v>170</v>
      </c>
    </row>
    <row r="193">
      <c r="A193" s="7" t="s">
        <v>171</v>
      </c>
    </row>
    <row r="195">
      <c r="A195" s="10" t="s">
        <v>172</v>
      </c>
    </row>
    <row r="196">
      <c r="A196" s="7" t="s">
        <v>173</v>
      </c>
    </row>
    <row r="199">
      <c r="A199" s="10" t="s">
        <v>174</v>
      </c>
    </row>
    <row r="200">
      <c r="A200" s="7" t="s">
        <v>175</v>
      </c>
    </row>
    <row r="201">
      <c r="A201" s="7" t="s">
        <v>176</v>
      </c>
    </row>
    <row r="203">
      <c r="A203" s="10" t="s">
        <v>177</v>
      </c>
    </row>
    <row r="204">
      <c r="A204" s="7" t="s">
        <v>178</v>
      </c>
    </row>
    <row r="207">
      <c r="A207" s="10" t="s">
        <v>179</v>
      </c>
    </row>
    <row r="208">
      <c r="A208" s="7" t="s">
        <v>180</v>
      </c>
    </row>
    <row r="209">
      <c r="A209" s="7" t="s">
        <v>181</v>
      </c>
    </row>
    <row r="210">
      <c r="A210" s="7" t="s">
        <v>182</v>
      </c>
    </row>
    <row r="213">
      <c r="A213" s="7" t="s">
        <v>183</v>
      </c>
    </row>
    <row r="214">
      <c r="A214" s="7" t="s">
        <v>184</v>
      </c>
    </row>
    <row r="215">
      <c r="A215" s="7" t="s">
        <v>185</v>
      </c>
    </row>
    <row r="216">
      <c r="A216" s="7" t="s">
        <v>186</v>
      </c>
    </row>
    <row r="217">
      <c r="A217" s="7" t="s">
        <v>187</v>
      </c>
    </row>
    <row r="220">
      <c r="A220" s="7" t="s">
        <v>188</v>
      </c>
    </row>
    <row r="221">
      <c r="A221" s="7" t="s">
        <v>189</v>
      </c>
    </row>
    <row r="222">
      <c r="A222" s="7" t="s">
        <v>190</v>
      </c>
    </row>
    <row r="224">
      <c r="A224" s="7" t="s">
        <v>191</v>
      </c>
    </row>
    <row r="225">
      <c r="A225" s="7" t="s">
        <v>192</v>
      </c>
    </row>
    <row r="226">
      <c r="A226" s="7" t="s">
        <v>193</v>
      </c>
    </row>
    <row r="229">
      <c r="A229" s="7" t="s">
        <v>194</v>
      </c>
    </row>
    <row r="230">
      <c r="A230" s="7" t="s">
        <v>195</v>
      </c>
    </row>
    <row r="231">
      <c r="A231" s="7" t="s">
        <v>196</v>
      </c>
    </row>
    <row r="232">
      <c r="A232" s="7" t="s">
        <v>197</v>
      </c>
    </row>
    <row r="233">
      <c r="A233" s="7" t="s">
        <v>198</v>
      </c>
    </row>
    <row r="234">
      <c r="A234" s="7" t="s">
        <v>199</v>
      </c>
    </row>
    <row r="237">
      <c r="A237" s="7" t="s">
        <v>200</v>
      </c>
    </row>
    <row r="238">
      <c r="A238" s="7" t="s">
        <v>201</v>
      </c>
    </row>
    <row r="239">
      <c r="A239" s="7" t="s">
        <v>202</v>
      </c>
    </row>
    <row r="240">
      <c r="A240" s="7" t="s">
        <v>203</v>
      </c>
    </row>
    <row r="241">
      <c r="A241" s="7" t="s">
        <v>204</v>
      </c>
    </row>
    <row r="242">
      <c r="A242" s="7" t="s">
        <v>205</v>
      </c>
    </row>
    <row r="245">
      <c r="A245" s="7" t="s">
        <v>206</v>
      </c>
    </row>
    <row r="246">
      <c r="A246" s="7" t="s">
        <v>207</v>
      </c>
    </row>
    <row r="247">
      <c r="A247" s="7" t="s">
        <v>208</v>
      </c>
    </row>
    <row r="248">
      <c r="A248" s="7" t="s">
        <v>209</v>
      </c>
    </row>
    <row r="249">
      <c r="A249" s="7" t="s">
        <v>210</v>
      </c>
    </row>
    <row r="250">
      <c r="A250" s="7" t="s">
        <v>211</v>
      </c>
    </row>
    <row r="251">
      <c r="A251" s="7" t="s">
        <v>212</v>
      </c>
    </row>
    <row r="252">
      <c r="A252" s="7" t="s">
        <v>213</v>
      </c>
    </row>
    <row r="253">
      <c r="A253" s="7" t="s">
        <v>214</v>
      </c>
    </row>
    <row r="254">
      <c r="A254" s="7" t="s">
        <v>215</v>
      </c>
    </row>
    <row r="255">
      <c r="A255" s="7" t="s">
        <v>216</v>
      </c>
    </row>
    <row r="258">
      <c r="A258" s="7" t="s">
        <v>217</v>
      </c>
    </row>
    <row r="259">
      <c r="A259" s="7" t="s">
        <v>218</v>
      </c>
    </row>
    <row r="260">
      <c r="A260" s="7" t="s">
        <v>219</v>
      </c>
    </row>
    <row r="261">
      <c r="A261" s="7" t="s">
        <v>220</v>
      </c>
    </row>
    <row r="262">
      <c r="A262" s="7" t="s">
        <v>221</v>
      </c>
    </row>
    <row r="263">
      <c r="A263" s="7" t="s">
        <v>222</v>
      </c>
    </row>
    <row r="264">
      <c r="A264" s="7" t="s">
        <v>223</v>
      </c>
    </row>
    <row r="265">
      <c r="A265" s="7" t="s">
        <v>224</v>
      </c>
    </row>
    <row r="266">
      <c r="A266" s="7" t="s">
        <v>225</v>
      </c>
    </row>
    <row r="267">
      <c r="A267" s="7" t="s">
        <v>226</v>
      </c>
    </row>
    <row r="268">
      <c r="A268" s="7" t="s">
        <v>227</v>
      </c>
    </row>
    <row r="270">
      <c r="A270" s="7" t="s">
        <v>228</v>
      </c>
    </row>
    <row r="271">
      <c r="A271" s="7" t="s">
        <v>229</v>
      </c>
    </row>
    <row r="272">
      <c r="A272" s="7" t="s">
        <v>230</v>
      </c>
    </row>
    <row r="273">
      <c r="A273" s="7" t="s">
        <v>231</v>
      </c>
    </row>
    <row r="274">
      <c r="A274" s="7" t="s">
        <v>232</v>
      </c>
    </row>
    <row r="275">
      <c r="A275" s="7" t="s">
        <v>233</v>
      </c>
    </row>
    <row r="277">
      <c r="A277" s="7" t="s">
        <v>234</v>
      </c>
    </row>
    <row r="278">
      <c r="A278" s="7" t="s">
        <v>235</v>
      </c>
    </row>
    <row r="279">
      <c r="A279" s="7" t="s">
        <v>236</v>
      </c>
    </row>
    <row r="280">
      <c r="A280" s="7" t="s">
        <v>237</v>
      </c>
    </row>
    <row r="281">
      <c r="A281" s="7" t="s">
        <v>238</v>
      </c>
    </row>
    <row r="282">
      <c r="A282" s="7" t="s">
        <v>239</v>
      </c>
    </row>
    <row r="283">
      <c r="A283" s="7" t="s">
        <v>240</v>
      </c>
    </row>
    <row r="286">
      <c r="A286" s="7" t="s">
        <v>241</v>
      </c>
    </row>
    <row r="287">
      <c r="A287" s="7" t="s">
        <v>242</v>
      </c>
    </row>
    <row r="288">
      <c r="A288" s="7" t="s">
        <v>243</v>
      </c>
    </row>
    <row r="291">
      <c r="A291" s="7" t="s">
        <v>244</v>
      </c>
    </row>
    <row r="292">
      <c r="A292" s="7" t="s">
        <v>245</v>
      </c>
    </row>
    <row r="293">
      <c r="A293" s="7" t="s">
        <v>246</v>
      </c>
    </row>
    <row r="294">
      <c r="A294" s="7" t="s">
        <v>247</v>
      </c>
    </row>
    <row r="297">
      <c r="A297" s="7" t="s">
        <v>248</v>
      </c>
    </row>
    <row r="298">
      <c r="A298" s="7" t="s">
        <v>249</v>
      </c>
    </row>
    <row r="299">
      <c r="A299" s="7" t="s">
        <v>250</v>
      </c>
    </row>
    <row r="300">
      <c r="A300" s="7" t="s">
        <v>251</v>
      </c>
    </row>
    <row r="301">
      <c r="A301" s="7" t="s">
        <v>252</v>
      </c>
    </row>
    <row r="302">
      <c r="A302" s="7" t="s">
        <v>253</v>
      </c>
    </row>
    <row r="303">
      <c r="A303" s="7" t="s">
        <v>254</v>
      </c>
    </row>
    <row r="305">
      <c r="A305" s="7" t="s">
        <v>255</v>
      </c>
    </row>
    <row r="306">
      <c r="A306" s="7" t="s">
        <v>256</v>
      </c>
    </row>
    <row r="307">
      <c r="A307" s="7" t="s">
        <v>257</v>
      </c>
    </row>
    <row r="308">
      <c r="A308" s="7" t="s">
        <v>258</v>
      </c>
    </row>
    <row r="309">
      <c r="A309" s="7" t="s">
        <v>259</v>
      </c>
    </row>
    <row r="310">
      <c r="A310" s="7" t="s">
        <v>260</v>
      </c>
    </row>
    <row r="312">
      <c r="A312" s="7" t="s">
        <v>261</v>
      </c>
    </row>
    <row r="313">
      <c r="A313" s="7" t="s">
        <v>262</v>
      </c>
    </row>
    <row r="314">
      <c r="A314" s="7" t="s">
        <v>263</v>
      </c>
    </row>
    <row r="315">
      <c r="A315" s="7" t="s">
        <v>264</v>
      </c>
    </row>
    <row r="318">
      <c r="A318" s="7" t="s">
        <v>265</v>
      </c>
    </row>
    <row r="319">
      <c r="A319" s="7" t="s">
        <v>175</v>
      </c>
    </row>
    <row r="320">
      <c r="A320" s="7" t="s">
        <v>266</v>
      </c>
    </row>
    <row r="321">
      <c r="A321" s="7" t="s">
        <v>267</v>
      </c>
    </row>
    <row r="323">
      <c r="A323" s="7" t="s">
        <v>268</v>
      </c>
    </row>
    <row r="324">
      <c r="A324" s="7" t="s">
        <v>269</v>
      </c>
    </row>
    <row r="325">
      <c r="A325" s="7" t="s">
        <v>270</v>
      </c>
    </row>
    <row r="326">
      <c r="A326" s="7" t="s">
        <v>271</v>
      </c>
    </row>
    <row r="328">
      <c r="A328" s="7" t="s">
        <v>272</v>
      </c>
    </row>
    <row r="329">
      <c r="A329" s="7" t="s">
        <v>273</v>
      </c>
    </row>
    <row r="330">
      <c r="A330" s="7" t="s">
        <v>274</v>
      </c>
    </row>
    <row r="331">
      <c r="A331" s="7" t="s">
        <v>275</v>
      </c>
    </row>
    <row r="332">
      <c r="A332" s="7" t="s">
        <v>276</v>
      </c>
    </row>
    <row r="333">
      <c r="A333" s="7" t="s">
        <v>277</v>
      </c>
    </row>
    <row r="334">
      <c r="A334" s="7" t="s">
        <v>278</v>
      </c>
    </row>
    <row r="337">
      <c r="A337" s="7" t="s">
        <v>279</v>
      </c>
    </row>
    <row r="338">
      <c r="A338" s="7" t="s">
        <v>280</v>
      </c>
    </row>
    <row r="339">
      <c r="A339" s="7" t="s">
        <v>281</v>
      </c>
    </row>
    <row r="340">
      <c r="A340" s="7" t="s">
        <v>282</v>
      </c>
    </row>
    <row r="341">
      <c r="A341" s="7" t="s">
        <v>283</v>
      </c>
    </row>
    <row r="342">
      <c r="A342" s="7" t="s">
        <v>284</v>
      </c>
    </row>
    <row r="343">
      <c r="A343" s="7" t="s">
        <v>285</v>
      </c>
    </row>
    <row r="344">
      <c r="A344" s="7" t="s">
        <v>286</v>
      </c>
    </row>
    <row r="345">
      <c r="A345" s="7" t="s">
        <v>287</v>
      </c>
    </row>
    <row r="346">
      <c r="A346" s="7" t="s">
        <v>288</v>
      </c>
    </row>
    <row r="347">
      <c r="A347" s="7" t="s">
        <v>289</v>
      </c>
    </row>
    <row r="348">
      <c r="A348" s="7" t="s">
        <v>290</v>
      </c>
    </row>
    <row r="349">
      <c r="A349" s="7" t="s">
        <v>291</v>
      </c>
    </row>
    <row r="350">
      <c r="A350" s="7" t="s">
        <v>292</v>
      </c>
    </row>
    <row r="351">
      <c r="A351" s="7" t="s">
        <v>293</v>
      </c>
    </row>
    <row r="352">
      <c r="A352" s="7" t="s">
        <v>294</v>
      </c>
    </row>
    <row r="353">
      <c r="A353" s="7" t="s">
        <v>295</v>
      </c>
    </row>
    <row r="354">
      <c r="A354" s="7" t="s">
        <v>296</v>
      </c>
    </row>
    <row r="355">
      <c r="A355" s="7" t="s">
        <v>297</v>
      </c>
    </row>
    <row r="356">
      <c r="A356" s="7" t="s">
        <v>298</v>
      </c>
    </row>
    <row r="357">
      <c r="A357" s="7" t="s">
        <v>299</v>
      </c>
    </row>
    <row r="358">
      <c r="A358" s="7" t="s">
        <v>300</v>
      </c>
    </row>
    <row r="359">
      <c r="A359" s="7" t="s">
        <v>301</v>
      </c>
    </row>
    <row r="360">
      <c r="A360" s="7" t="s">
        <v>302</v>
      </c>
    </row>
    <row r="361">
      <c r="A361" s="7" t="s">
        <v>303</v>
      </c>
    </row>
    <row r="362">
      <c r="A362" s="7" t="s">
        <v>304</v>
      </c>
    </row>
    <row r="363">
      <c r="A363" s="7" t="s">
        <v>305</v>
      </c>
    </row>
    <row r="364">
      <c r="A364" s="7" t="s">
        <v>306</v>
      </c>
    </row>
    <row r="365">
      <c r="A365" s="7" t="s">
        <v>307</v>
      </c>
    </row>
    <row r="366">
      <c r="A366" s="7" t="s">
        <v>308</v>
      </c>
    </row>
    <row r="367">
      <c r="A367" s="7" t="s">
        <v>309</v>
      </c>
    </row>
    <row r="368">
      <c r="A368" s="7" t="s">
        <v>310</v>
      </c>
    </row>
    <row r="369">
      <c r="A369" s="7" t="s">
        <v>311</v>
      </c>
    </row>
    <row r="370">
      <c r="A370" s="7" t="s">
        <v>312</v>
      </c>
    </row>
    <row r="371">
      <c r="A371" s="7" t="s">
        <v>313</v>
      </c>
    </row>
    <row r="372">
      <c r="A372" s="7" t="s">
        <v>314</v>
      </c>
    </row>
    <row r="373">
      <c r="A373" s="7" t="s">
        <v>315</v>
      </c>
    </row>
    <row r="374">
      <c r="A374" s="7" t="s">
        <v>316</v>
      </c>
    </row>
    <row r="375">
      <c r="A375" s="7" t="s">
        <v>317</v>
      </c>
    </row>
    <row r="376">
      <c r="A376" s="7" t="s">
        <v>318</v>
      </c>
    </row>
    <row r="377">
      <c r="A377" s="7" t="s">
        <v>319</v>
      </c>
    </row>
    <row r="378">
      <c r="A378" s="7" t="s">
        <v>320</v>
      </c>
    </row>
    <row r="379">
      <c r="A379" s="7" t="s">
        <v>321</v>
      </c>
    </row>
    <row r="380">
      <c r="A380" s="7" t="s">
        <v>322</v>
      </c>
    </row>
    <row r="381">
      <c r="A381" s="7" t="s">
        <v>323</v>
      </c>
    </row>
    <row r="383">
      <c r="A383" s="11"/>
      <c r="B383" s="11"/>
      <c r="C383" s="11"/>
    </row>
  </sheetData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1" zoomScale="25" zoomScaleNormal="25">
      <selection activeCell="A1" activeCellId="0" sqref="A:A"/>
    </sheetView>
  </sheetViews>
  <sheetFormatPr defaultRowHeight="15" outlineLevelRow="0" outlineLevelCol="0"/>
  <cols>
    <col min="1" max="1" width="34.4375" customWidth="1"/>
  </cols>
  <sheetData>
    <row r="1" ht="21">
      <c r="A1" s="12">
        <v>12.8</v>
      </c>
    </row>
    <row r="2" ht="21">
      <c r="A2" s="13" t="s">
        <v>324</v>
      </c>
    </row>
    <row r="3" ht="21">
      <c r="A3" s="12" t="s">
        <v>325</v>
      </c>
    </row>
    <row r="4" ht="21">
      <c r="A4" s="12" t="s">
        <v>326</v>
      </c>
    </row>
    <row r="5" ht="21">
      <c r="A5" s="12" t="s">
        <v>327</v>
      </c>
    </row>
    <row r="6">
      <c r="A6" s="14"/>
    </row>
    <row r="7" ht="21">
      <c r="A7" s="12">
        <v>13.8</v>
      </c>
    </row>
    <row r="8" ht="21">
      <c r="A8" s="12" t="s">
        <v>328</v>
      </c>
    </row>
    <row r="9" ht="21">
      <c r="A9" s="13" t="s">
        <v>329</v>
      </c>
    </row>
    <row r="10" ht="21">
      <c r="A10" s="12" t="s">
        <v>330</v>
      </c>
    </row>
    <row r="11">
      <c r="A11" s="14"/>
    </row>
    <row r="12" ht="21">
      <c r="A12" s="12">
        <v>14.8</v>
      </c>
    </row>
    <row r="13" ht="21">
      <c r="A13" s="12" t="s">
        <v>331</v>
      </c>
    </row>
    <row r="14">
      <c r="A14" s="14"/>
    </row>
    <row r="15" ht="21">
      <c r="A15" s="12">
        <v>17.8</v>
      </c>
    </row>
    <row r="16" ht="21">
      <c r="A16" s="12" t="s">
        <v>332</v>
      </c>
    </row>
    <row r="17" ht="21">
      <c r="A17" s="12" t="s">
        <v>333</v>
      </c>
    </row>
    <row r="18" ht="21">
      <c r="A18" s="12" t="s">
        <v>334</v>
      </c>
    </row>
    <row r="19">
      <c r="A19" s="14"/>
    </row>
    <row r="20" ht="21">
      <c r="A20" s="12">
        <v>18.8</v>
      </c>
    </row>
    <row r="21" ht="21">
      <c r="A21" s="12" t="s">
        <v>335</v>
      </c>
    </row>
    <row r="22" ht="21">
      <c r="A22" s="13" t="s">
        <v>336</v>
      </c>
    </row>
    <row r="23" ht="21">
      <c r="A23" s="12" t="s">
        <v>337</v>
      </c>
    </row>
    <row r="24" ht="21">
      <c r="A24" s="12" t="s">
        <v>338</v>
      </c>
    </row>
    <row r="25" ht="21">
      <c r="A25" s="12" t="s">
        <v>339</v>
      </c>
    </row>
    <row r="26">
      <c r="A26" s="14"/>
    </row>
    <row r="27" ht="21">
      <c r="A27" s="12" t="s">
        <v>340</v>
      </c>
    </row>
    <row r="28" ht="21">
      <c r="A28" s="13" t="s">
        <v>341</v>
      </c>
    </row>
    <row r="29" ht="21">
      <c r="A29" s="12" t="s">
        <v>342</v>
      </c>
    </row>
    <row r="30" ht="21">
      <c r="A30" s="12" t="s">
        <v>343</v>
      </c>
    </row>
    <row r="31">
      <c r="A31" s="14"/>
    </row>
    <row r="32" ht="21">
      <c r="A32" s="12">
        <v>23.8</v>
      </c>
    </row>
    <row r="33" ht="21">
      <c r="A33" s="12" t="s">
        <v>344</v>
      </c>
    </row>
    <row r="34" ht="21">
      <c r="A34" s="12" t="s">
        <v>345</v>
      </c>
    </row>
    <row r="35" ht="21">
      <c r="A35" s="12" t="s">
        <v>346</v>
      </c>
    </row>
    <row r="36">
      <c r="A36" s="14"/>
    </row>
    <row r="37" ht="21">
      <c r="A37" s="12">
        <v>26.8</v>
      </c>
    </row>
    <row r="38" ht="21">
      <c r="A38" s="12" t="s">
        <v>347</v>
      </c>
    </row>
    <row r="39" ht="21">
      <c r="A39" s="12" t="s">
        <v>348</v>
      </c>
    </row>
    <row r="40">
      <c r="A40" s="14"/>
    </row>
    <row r="41" ht="21">
      <c r="A41" s="12">
        <v>27.8</v>
      </c>
    </row>
    <row r="42" ht="21">
      <c r="A42" s="12" t="s">
        <v>349</v>
      </c>
    </row>
    <row r="43">
      <c r="A43" s="14"/>
    </row>
    <row r="44" ht="21">
      <c r="A44" s="12">
        <v>30.8</v>
      </c>
    </row>
    <row r="45" ht="21">
      <c r="A45" s="12" t="s">
        <v>350</v>
      </c>
    </row>
    <row r="46" ht="21">
      <c r="A46" s="12" t="s">
        <v>351</v>
      </c>
    </row>
    <row r="47">
      <c r="A47" s="14"/>
    </row>
    <row r="48" ht="21">
      <c r="A48" s="12">
        <v>1.9</v>
      </c>
    </row>
    <row r="49" ht="21">
      <c r="A49" s="12" t="s">
        <v>352</v>
      </c>
    </row>
    <row r="50" ht="21">
      <c r="A50" s="12" t="s">
        <v>353</v>
      </c>
    </row>
    <row r="51" ht="21">
      <c r="A51" s="12" t="s">
        <v>354</v>
      </c>
    </row>
    <row r="52">
      <c r="A52" s="14"/>
    </row>
    <row r="53" ht="21">
      <c r="A53" s="12">
        <v>3.9</v>
      </c>
    </row>
    <row r="54" ht="21">
      <c r="A54" s="12" t="s">
        <v>355</v>
      </c>
    </row>
    <row r="55">
      <c r="A55" s="14"/>
    </row>
    <row r="56" ht="21">
      <c r="A56" s="12">
        <v>6.9</v>
      </c>
    </row>
    <row r="57" ht="21">
      <c r="A57" s="13" t="s">
        <v>356</v>
      </c>
    </row>
    <row r="58" ht="21">
      <c r="A58" s="12" t="s">
        <v>357</v>
      </c>
    </row>
    <row r="59" ht="21">
      <c r="A59" s="12" t="s">
        <v>358</v>
      </c>
    </row>
    <row r="60">
      <c r="A60" s="14"/>
    </row>
    <row r="61" ht="21">
      <c r="A61" s="12">
        <v>7.9</v>
      </c>
    </row>
    <row r="62" ht="21">
      <c r="A62" s="12" t="s">
        <v>359</v>
      </c>
    </row>
    <row r="63" ht="21">
      <c r="A63" s="12" t="s">
        <v>360</v>
      </c>
    </row>
    <row r="64">
      <c r="A64" s="14"/>
    </row>
    <row r="65" ht="21">
      <c r="A65" s="12">
        <v>8.9</v>
      </c>
    </row>
    <row r="66" ht="21">
      <c r="A66" s="12" t="s">
        <v>361</v>
      </c>
    </row>
    <row r="67" ht="21">
      <c r="A67" s="12" t="s">
        <v>362</v>
      </c>
    </row>
    <row r="68" ht="21">
      <c r="A68" s="12" t="s">
        <v>363</v>
      </c>
    </row>
    <row r="69">
      <c r="A69" s="14"/>
    </row>
    <row r="70" ht="21">
      <c r="A70" s="12">
        <v>9.9</v>
      </c>
    </row>
    <row r="71" ht="21">
      <c r="A71" s="12" t="s">
        <v>364</v>
      </c>
    </row>
    <row r="72" ht="21">
      <c r="A72" s="12" t="s">
        <v>365</v>
      </c>
    </row>
    <row r="73" ht="21">
      <c r="A73" s="12" t="s">
        <v>366</v>
      </c>
    </row>
    <row r="74">
      <c r="A74" s="14"/>
    </row>
    <row r="75" ht="21">
      <c r="A75" s="12">
        <v>10.9</v>
      </c>
    </row>
    <row r="76" ht="21">
      <c r="A76" s="12" t="s">
        <v>367</v>
      </c>
    </row>
    <row r="77" ht="21">
      <c r="A77" s="12" t="s">
        <v>368</v>
      </c>
    </row>
    <row r="78">
      <c r="A78" s="14"/>
    </row>
    <row r="79" ht="21">
      <c r="A79" s="12">
        <v>11.9</v>
      </c>
    </row>
    <row r="80" ht="21">
      <c r="A80" s="12" t="s">
        <v>369</v>
      </c>
    </row>
    <row r="81" ht="21">
      <c r="A81" s="12" t="s">
        <v>370</v>
      </c>
    </row>
    <row r="82" ht="21">
      <c r="A82" s="12" t="s">
        <v>371</v>
      </c>
    </row>
    <row r="83">
      <c r="A83" s="14"/>
    </row>
    <row r="84" ht="21">
      <c r="A84" s="12">
        <v>12.9</v>
      </c>
    </row>
    <row r="85" ht="21">
      <c r="A85" s="12" t="s">
        <v>372</v>
      </c>
    </row>
    <row r="86" ht="21">
      <c r="A86" s="12" t="s">
        <v>373</v>
      </c>
    </row>
    <row r="87">
      <c r="A87" s="14"/>
    </row>
    <row r="88" ht="21">
      <c r="A88" s="12">
        <v>13.9</v>
      </c>
    </row>
    <row r="89" ht="21">
      <c r="A89" s="12" t="s">
        <v>374</v>
      </c>
    </row>
    <row r="90" ht="21">
      <c r="A90" s="12" t="s">
        <v>375</v>
      </c>
    </row>
    <row r="91">
      <c r="A91" s="14"/>
    </row>
    <row r="92" ht="21">
      <c r="A92" s="12">
        <v>14.9</v>
      </c>
    </row>
    <row r="93" ht="21">
      <c r="A93" s="12" t="s">
        <v>376</v>
      </c>
    </row>
    <row r="94" ht="21">
      <c r="A94" s="12" t="s">
        <v>377</v>
      </c>
    </row>
    <row r="95" ht="21">
      <c r="A95" s="12" t="s">
        <v>378</v>
      </c>
    </row>
    <row r="96" ht="21">
      <c r="A96" s="12" t="s">
        <v>379</v>
      </c>
    </row>
    <row r="97">
      <c r="A97" s="14"/>
    </row>
    <row r="98" ht="21">
      <c r="A98" s="12">
        <v>15.9</v>
      </c>
    </row>
    <row r="99" ht="21">
      <c r="A99" s="12" t="s">
        <v>380</v>
      </c>
    </row>
    <row r="100" ht="21">
      <c r="A100" s="12" t="s">
        <v>381</v>
      </c>
    </row>
    <row r="101" ht="21">
      <c r="A101" s="12" t="s">
        <v>382</v>
      </c>
    </row>
    <row r="102">
      <c r="A102" s="14"/>
    </row>
    <row r="103" ht="21">
      <c r="A103" s="12">
        <v>16.9</v>
      </c>
    </row>
    <row r="104" ht="21">
      <c r="A104" s="12" t="s">
        <v>383</v>
      </c>
    </row>
    <row r="105">
      <c r="A105" s="14"/>
    </row>
    <row r="106" ht="21">
      <c r="A106" s="12">
        <v>17.9</v>
      </c>
    </row>
    <row r="107" ht="21">
      <c r="A107" s="12" t="s">
        <v>384</v>
      </c>
    </row>
    <row r="108" ht="21">
      <c r="A108" s="12" t="s">
        <v>385</v>
      </c>
    </row>
    <row r="109">
      <c r="A109" s="14"/>
    </row>
    <row r="110" ht="21">
      <c r="A110" s="12">
        <v>18.9</v>
      </c>
    </row>
    <row r="111" ht="21">
      <c r="A111" s="12" t="s">
        <v>386</v>
      </c>
    </row>
    <row r="112" ht="21">
      <c r="A112" s="12" t="s">
        <v>387</v>
      </c>
    </row>
    <row r="113">
      <c r="A113" s="14"/>
    </row>
    <row r="114" ht="21">
      <c r="A114" s="12">
        <v>19.9</v>
      </c>
    </row>
    <row r="115" ht="21">
      <c r="A115" s="12" t="s">
        <v>388</v>
      </c>
    </row>
    <row r="116">
      <c r="A116" s="14"/>
    </row>
    <row r="117" ht="21">
      <c r="A117" s="12">
        <v>21.9</v>
      </c>
    </row>
    <row r="118" ht="21">
      <c r="A118" s="12" t="s">
        <v>389</v>
      </c>
    </row>
    <row r="119" ht="21">
      <c r="A119" s="12" t="s">
        <v>390</v>
      </c>
    </row>
    <row r="120">
      <c r="A120" s="14"/>
    </row>
    <row r="121" ht="21">
      <c r="A121" s="12">
        <v>23.9</v>
      </c>
    </row>
    <row r="122" ht="21">
      <c r="A122" s="12" t="s">
        <v>391</v>
      </c>
    </row>
    <row r="123">
      <c r="A123" s="14"/>
    </row>
    <row r="124" ht="21">
      <c r="A124" s="12">
        <v>25.9</v>
      </c>
    </row>
    <row r="125" ht="21">
      <c r="A125" s="12" t="s">
        <v>392</v>
      </c>
    </row>
    <row r="126">
      <c r="A126" s="14"/>
    </row>
    <row r="127" ht="21">
      <c r="A127" s="12">
        <v>26.9</v>
      </c>
    </row>
    <row r="128" ht="21">
      <c r="A128" s="12" t="s">
        <v>393</v>
      </c>
    </row>
    <row r="129" ht="21">
      <c r="A129" s="12" t="s">
        <v>394</v>
      </c>
    </row>
    <row r="130">
      <c r="A130" s="14"/>
    </row>
    <row r="131" ht="21">
      <c r="A131" s="12">
        <v>27.9</v>
      </c>
    </row>
    <row r="132" ht="21">
      <c r="A132" s="12" t="s">
        <v>395</v>
      </c>
    </row>
    <row r="133">
      <c r="A133" s="14"/>
    </row>
    <row r="134" ht="21">
      <c r="A134" s="12">
        <v>28.9</v>
      </c>
    </row>
    <row r="135" ht="21">
      <c r="A135" s="12" t="s">
        <v>396</v>
      </c>
    </row>
    <row r="136">
      <c r="A136" s="14"/>
    </row>
    <row r="137" ht="21">
      <c r="A137" s="12">
        <v>29.9</v>
      </c>
    </row>
    <row r="138" ht="21">
      <c r="A138" s="12" t="s">
        <v>397</v>
      </c>
    </row>
    <row r="139" ht="21">
      <c r="A139" s="12" t="s">
        <v>398</v>
      </c>
    </row>
    <row r="140" ht="21">
      <c r="A140" s="12" t="s">
        <v>399</v>
      </c>
    </row>
    <row r="141">
      <c r="A141" s="14"/>
    </row>
    <row r="142" ht="21">
      <c r="A142" s="15">
        <v>2.1</v>
      </c>
    </row>
    <row r="143" ht="21">
      <c r="A143" s="12" t="s">
        <v>400</v>
      </c>
    </row>
    <row r="144">
      <c r="A144" s="14"/>
    </row>
    <row r="145" ht="21">
      <c r="A145" s="15">
        <v>5.1</v>
      </c>
    </row>
    <row r="146" ht="21">
      <c r="A146" s="12" t="s">
        <v>401</v>
      </c>
    </row>
    <row r="147" ht="21">
      <c r="A147" s="12" t="s">
        <v>402</v>
      </c>
    </row>
    <row r="148">
      <c r="A148" s="14"/>
    </row>
    <row r="149" ht="21">
      <c r="A149" s="12" t="s">
        <v>403</v>
      </c>
    </row>
    <row r="150" ht="21">
      <c r="A150" s="12" t="s">
        <v>404</v>
      </c>
    </row>
    <row r="151">
      <c r="A151" s="14"/>
    </row>
    <row r="152" ht="21">
      <c r="A152" s="15">
        <v>9.1</v>
      </c>
    </row>
    <row r="153" ht="21">
      <c r="A153" s="12" t="s">
        <v>405</v>
      </c>
    </row>
    <row r="154" ht="21">
      <c r="A154" s="12" t="s">
        <v>406</v>
      </c>
    </row>
    <row r="155">
      <c r="A155" s="14"/>
    </row>
    <row r="156" ht="21">
      <c r="A156" s="15">
        <v>12.1</v>
      </c>
    </row>
    <row r="157" ht="21">
      <c r="A157" s="12" t="s">
        <v>407</v>
      </c>
    </row>
    <row r="158">
      <c r="A158" s="14"/>
    </row>
    <row r="159" ht="21">
      <c r="A159" s="15">
        <v>15.1</v>
      </c>
    </row>
    <row r="160" ht="21">
      <c r="A160" s="12" t="s">
        <v>408</v>
      </c>
    </row>
    <row r="161">
      <c r="A161" s="14"/>
    </row>
    <row r="162" ht="21">
      <c r="A162" s="15">
        <v>17.1</v>
      </c>
    </row>
    <row r="163" ht="21">
      <c r="A163" s="13" t="s">
        <v>409</v>
      </c>
    </row>
    <row r="164" ht="21">
      <c r="A164" s="12" t="s">
        <v>410</v>
      </c>
    </row>
    <row r="165" ht="21">
      <c r="A165" s="12" t="s">
        <v>411</v>
      </c>
    </row>
    <row r="166" ht="21">
      <c r="A166" s="12" t="s">
        <v>412</v>
      </c>
    </row>
    <row r="167" ht="21">
      <c r="A167" s="12" t="s">
        <v>413</v>
      </c>
    </row>
    <row r="168" ht="21">
      <c r="A168" s="12" t="s">
        <v>414</v>
      </c>
    </row>
    <row r="169">
      <c r="A169" s="14"/>
    </row>
    <row r="170" ht="21">
      <c r="A170" s="15">
        <v>18.1</v>
      </c>
    </row>
    <row r="171" ht="21">
      <c r="A171" s="12" t="s">
        <v>415</v>
      </c>
    </row>
    <row r="172">
      <c r="A172" s="14"/>
    </row>
    <row r="173" ht="21">
      <c r="A173" s="15">
        <v>21.1</v>
      </c>
    </row>
    <row r="174" ht="21">
      <c r="A174" s="12" t="s">
        <v>416</v>
      </c>
    </row>
    <row r="175" ht="21">
      <c r="A175" s="12" t="s">
        <v>417</v>
      </c>
    </row>
    <row r="176">
      <c r="A176" s="14"/>
    </row>
    <row r="177" ht="21">
      <c r="A177" s="15">
        <v>22.1</v>
      </c>
    </row>
    <row r="178" ht="21">
      <c r="A178" s="12" t="s">
        <v>418</v>
      </c>
    </row>
    <row r="179" ht="21">
      <c r="A179" s="12" t="s">
        <v>419</v>
      </c>
    </row>
    <row r="180">
      <c r="A180" s="14"/>
    </row>
    <row r="181" ht="21">
      <c r="A181" s="15">
        <v>25.1</v>
      </c>
    </row>
    <row r="182" ht="21">
      <c r="A182" s="12" t="s">
        <v>420</v>
      </c>
    </row>
    <row r="183">
      <c r="A183" s="14"/>
    </row>
    <row r="184" ht="21">
      <c r="A184" s="15">
        <v>26.1</v>
      </c>
    </row>
    <row r="185" ht="21">
      <c r="A185" s="12" t="s">
        <v>421</v>
      </c>
    </row>
    <row r="186">
      <c r="A186" s="14"/>
    </row>
    <row r="187" ht="21">
      <c r="A187" s="15">
        <v>27.1</v>
      </c>
    </row>
    <row r="188" ht="21">
      <c r="A188" s="12" t="s">
        <v>422</v>
      </c>
    </row>
    <row r="189" ht="21">
      <c r="A189" s="12" t="s">
        <v>423</v>
      </c>
    </row>
    <row r="190" ht="21">
      <c r="A190" s="12" t="s">
        <v>424</v>
      </c>
    </row>
    <row r="191">
      <c r="A191" s="14"/>
    </row>
    <row r="192" ht="21">
      <c r="A192" s="15">
        <v>29.1</v>
      </c>
    </row>
    <row r="193" ht="21">
      <c r="A193" s="12" t="s">
        <v>425</v>
      </c>
    </row>
    <row r="194">
      <c r="A194" s="14"/>
    </row>
    <row r="195" ht="21">
      <c r="A195" s="15">
        <v>30.1</v>
      </c>
    </row>
    <row r="196" ht="21">
      <c r="A196" s="12" t="s">
        <v>426</v>
      </c>
    </row>
    <row r="197">
      <c r="A197" s="14"/>
    </row>
    <row r="198" ht="21">
      <c r="A198" s="15">
        <v>31.1</v>
      </c>
    </row>
    <row r="199" ht="21">
      <c r="A199" s="13" t="s">
        <v>427</v>
      </c>
    </row>
    <row r="200" ht="21">
      <c r="A200" s="12" t="s">
        <v>428</v>
      </c>
    </row>
    <row r="201" ht="21">
      <c r="A201" s="12" t="s">
        <v>429</v>
      </c>
    </row>
    <row r="202" ht="21">
      <c r="A202" s="12" t="s">
        <v>430</v>
      </c>
    </row>
    <row r="203" ht="21">
      <c r="A203" s="12" t="s">
        <v>431</v>
      </c>
    </row>
    <row r="204">
      <c r="A204" s="14"/>
    </row>
    <row r="205" ht="21">
      <c r="A205" s="12">
        <v>1.11</v>
      </c>
    </row>
    <row r="206" ht="21">
      <c r="A206" s="12" t="s">
        <v>432</v>
      </c>
    </row>
    <row r="207" ht="21">
      <c r="A207" s="12" t="s">
        <v>433</v>
      </c>
    </row>
    <row r="208" ht="21">
      <c r="A208" s="12" t="s">
        <v>434</v>
      </c>
    </row>
    <row r="209" ht="21">
      <c r="A209" s="12" t="s">
        <v>435</v>
      </c>
    </row>
    <row r="210" ht="21">
      <c r="A210" s="12" t="s">
        <v>436</v>
      </c>
    </row>
    <row r="211">
      <c r="A211" s="14"/>
    </row>
    <row r="212" ht="21">
      <c r="A212" s="12">
        <v>3.11</v>
      </c>
    </row>
    <row r="213" ht="21">
      <c r="A213" s="12" t="s">
        <v>437</v>
      </c>
    </row>
    <row r="214">
      <c r="A214" s="14"/>
    </row>
    <row r="215" ht="21">
      <c r="A215" s="12" t="s">
        <v>438</v>
      </c>
    </row>
    <row r="216" ht="21">
      <c r="A216" s="12" t="s">
        <v>439</v>
      </c>
    </row>
    <row r="217">
      <c r="A217" s="14"/>
    </row>
    <row r="218" ht="21">
      <c r="A218" s="12">
        <v>6.11</v>
      </c>
    </row>
    <row r="219" ht="21">
      <c r="A219" s="12" t="s">
        <v>440</v>
      </c>
    </row>
    <row r="220">
      <c r="A220" s="14"/>
    </row>
    <row r="221" ht="21">
      <c r="A221" s="12">
        <v>8.11</v>
      </c>
    </row>
    <row r="222" ht="21">
      <c r="A222" s="12" t="s">
        <v>441</v>
      </c>
    </row>
    <row r="223">
      <c r="A223" s="14"/>
    </row>
    <row r="224" ht="21">
      <c r="A224" s="12">
        <v>9.11</v>
      </c>
    </row>
    <row r="225" ht="21">
      <c r="A225" s="12" t="s">
        <v>442</v>
      </c>
    </row>
    <row r="226" ht="21">
      <c r="A226" s="12" t="s">
        <v>443</v>
      </c>
    </row>
    <row r="227">
      <c r="A227" s="14"/>
    </row>
    <row r="228" ht="21">
      <c r="A228" s="12">
        <v>11.11</v>
      </c>
    </row>
    <row r="229" ht="21">
      <c r="A229" s="12" t="s">
        <v>444</v>
      </c>
    </row>
    <row r="230">
      <c r="A230" s="14"/>
    </row>
    <row r="231" ht="21">
      <c r="A231" s="12">
        <v>13.11</v>
      </c>
    </row>
    <row r="232" ht="21">
      <c r="A232" s="12" t="s">
        <v>445</v>
      </c>
    </row>
    <row r="233" ht="21">
      <c r="A233" s="12" t="s">
        <v>446</v>
      </c>
    </row>
    <row r="234" ht="21">
      <c r="A234" s="12" t="s">
        <v>447</v>
      </c>
    </row>
    <row r="235">
      <c r="A235" s="14"/>
    </row>
    <row r="236" ht="21">
      <c r="A236" s="12">
        <v>15.11</v>
      </c>
    </row>
    <row r="237" ht="21">
      <c r="A237" s="12" t="s">
        <v>448</v>
      </c>
    </row>
    <row r="238" ht="21">
      <c r="A238" s="12" t="s">
        <v>449</v>
      </c>
    </row>
    <row r="239" ht="21">
      <c r="A239" s="12" t="s">
        <v>450</v>
      </c>
    </row>
    <row r="240">
      <c r="A240" s="14"/>
    </row>
    <row r="241" ht="21">
      <c r="A241" s="12">
        <v>16.11</v>
      </c>
    </row>
    <row r="242" ht="21">
      <c r="A242" s="12" t="s">
        <v>451</v>
      </c>
    </row>
    <row r="243">
      <c r="A243" s="14"/>
    </row>
    <row r="244" ht="21">
      <c r="A244" s="12">
        <v>17.11</v>
      </c>
    </row>
    <row r="245" ht="21">
      <c r="A245" s="12" t="s">
        <v>452</v>
      </c>
    </row>
    <row r="246">
      <c r="A246" s="14"/>
    </row>
    <row r="247" ht="21">
      <c r="A247" s="12">
        <v>18.11</v>
      </c>
    </row>
    <row r="248" ht="21">
      <c r="A248" s="12" t="s">
        <v>453</v>
      </c>
    </row>
    <row r="249" ht="21">
      <c r="A249" s="12" t="s">
        <v>454</v>
      </c>
    </row>
    <row r="250">
      <c r="A250" s="14"/>
    </row>
    <row r="251" ht="21">
      <c r="A251" s="12">
        <v>19.11</v>
      </c>
    </row>
    <row r="252" ht="21">
      <c r="A252" s="12" t="s">
        <v>455</v>
      </c>
    </row>
    <row r="253">
      <c r="A253" s="14"/>
    </row>
    <row r="254" ht="21">
      <c r="A254" s="12" t="s">
        <v>456</v>
      </c>
    </row>
    <row r="255" ht="21">
      <c r="A255" s="12" t="s">
        <v>457</v>
      </c>
    </row>
    <row r="256">
      <c r="A256" s="14"/>
    </row>
    <row r="257" ht="21">
      <c r="A257" s="12">
        <v>28.11</v>
      </c>
    </row>
    <row r="258" ht="21">
      <c r="A258" s="13" t="s">
        <v>458</v>
      </c>
    </row>
    <row r="259" ht="21">
      <c r="A259" s="12" t="s">
        <v>459</v>
      </c>
    </row>
    <row r="260" ht="21">
      <c r="A260" s="12" t="s">
        <v>460</v>
      </c>
    </row>
    <row r="261" ht="21">
      <c r="A261" s="12" t="s">
        <v>461</v>
      </c>
    </row>
    <row r="262">
      <c r="A262" s="14"/>
    </row>
    <row r="263" ht="21">
      <c r="A263" s="12">
        <v>29.11</v>
      </c>
    </row>
    <row r="264" ht="21">
      <c r="A264" s="12" t="s">
        <v>462</v>
      </c>
    </row>
    <row r="265">
      <c r="A265" s="14"/>
    </row>
    <row r="266" ht="21">
      <c r="A266" s="12">
        <v>30.11</v>
      </c>
    </row>
    <row r="267" ht="21">
      <c r="A267" s="12" t="s">
        <v>463</v>
      </c>
    </row>
    <row r="268">
      <c r="A268" s="14"/>
    </row>
    <row r="269">
      <c r="A269" s="16">
        <v>1.12</v>
      </c>
    </row>
    <row r="270">
      <c r="A270" s="16" t="s">
        <v>464</v>
      </c>
    </row>
    <row r="271">
      <c r="A271" s="14"/>
    </row>
    <row r="272">
      <c r="A272" s="16">
        <v>2.12</v>
      </c>
    </row>
    <row r="273">
      <c r="A273" s="16" t="s">
        <v>465</v>
      </c>
    </row>
    <row r="274">
      <c r="A274" s="16" t="s">
        <v>466</v>
      </c>
    </row>
    <row r="275">
      <c r="A275" s="14"/>
    </row>
    <row r="276">
      <c r="A276" s="16">
        <v>3.12</v>
      </c>
    </row>
    <row r="277">
      <c r="A277" s="16" t="s">
        <v>467</v>
      </c>
    </row>
    <row r="278">
      <c r="A278" s="16" t="s">
        <v>468</v>
      </c>
    </row>
    <row r="279">
      <c r="A279" s="14"/>
    </row>
    <row r="280">
      <c r="A280" s="16">
        <v>4.12</v>
      </c>
    </row>
    <row r="281">
      <c r="A281" s="16" t="s">
        <v>469</v>
      </c>
    </row>
    <row r="282">
      <c r="A282" s="16" t="s">
        <v>470</v>
      </c>
    </row>
    <row r="283">
      <c r="A283" s="16" t="s">
        <v>471</v>
      </c>
    </row>
    <row r="284">
      <c r="A284" s="16" t="s">
        <v>472</v>
      </c>
    </row>
    <row r="285">
      <c r="A285" s="14"/>
    </row>
    <row r="286">
      <c r="A286" s="16">
        <v>5.12</v>
      </c>
    </row>
    <row r="287">
      <c r="A287" s="16" t="s">
        <v>473</v>
      </c>
    </row>
    <row r="288">
      <c r="A288" s="16" t="s">
        <v>474</v>
      </c>
    </row>
    <row r="289">
      <c r="A289" s="14"/>
    </row>
    <row r="290">
      <c r="A290" s="16">
        <v>8.12</v>
      </c>
    </row>
    <row r="291">
      <c r="A291" s="16" t="s">
        <v>475</v>
      </c>
    </row>
    <row r="292">
      <c r="A292" s="14"/>
    </row>
    <row r="293">
      <c r="A293" s="16">
        <v>13.12</v>
      </c>
    </row>
    <row r="294">
      <c r="A294" s="16" t="s">
        <v>476</v>
      </c>
    </row>
    <row r="295">
      <c r="A295" s="14"/>
    </row>
    <row r="296">
      <c r="A296" s="16">
        <v>14.12</v>
      </c>
    </row>
    <row r="297">
      <c r="A297" s="16" t="s">
        <v>477</v>
      </c>
    </row>
    <row r="298">
      <c r="A298" s="16" t="s">
        <v>478</v>
      </c>
    </row>
    <row r="299">
      <c r="A299" s="16" t="s">
        <v>479</v>
      </c>
    </row>
    <row r="300">
      <c r="A300" s="14"/>
    </row>
    <row r="301">
      <c r="A301" s="14"/>
    </row>
    <row r="302">
      <c r="A302" s="16">
        <v>15.12</v>
      </c>
    </row>
    <row r="303">
      <c r="A303" s="16" t="s">
        <v>480</v>
      </c>
    </row>
    <row r="304">
      <c r="A304" s="16" t="s">
        <v>481</v>
      </c>
    </row>
    <row r="305">
      <c r="A305" s="14"/>
    </row>
    <row r="306">
      <c r="A306" s="16">
        <v>16.12</v>
      </c>
    </row>
    <row r="307">
      <c r="A307" s="16" t="s">
        <v>482</v>
      </c>
    </row>
    <row r="308">
      <c r="A308" s="16" t="s">
        <v>483</v>
      </c>
    </row>
    <row r="309">
      <c r="A309" s="16" t="s">
        <v>484</v>
      </c>
    </row>
    <row r="310">
      <c r="A310" s="16" t="s">
        <v>485</v>
      </c>
    </row>
    <row r="311">
      <c r="A311" s="14"/>
    </row>
    <row r="312">
      <c r="A312" s="16">
        <v>17.12</v>
      </c>
    </row>
    <row r="313">
      <c r="A313" s="16" t="s">
        <v>486</v>
      </c>
    </row>
    <row r="314">
      <c r="A314" s="16" t="s">
        <v>487</v>
      </c>
    </row>
    <row r="315">
      <c r="A315" s="14"/>
    </row>
    <row r="316">
      <c r="A316" s="16">
        <v>19.12</v>
      </c>
    </row>
    <row r="317">
      <c r="A317" s="16" t="s">
        <v>488</v>
      </c>
    </row>
    <row r="318">
      <c r="A318" s="14"/>
    </row>
    <row r="319">
      <c r="A319" s="16">
        <v>20.12</v>
      </c>
    </row>
    <row r="320">
      <c r="A320" s="16" t="s">
        <v>489</v>
      </c>
    </row>
    <row r="321">
      <c r="A321" s="16" t="s">
        <v>490</v>
      </c>
    </row>
    <row r="322">
      <c r="A322" s="14"/>
    </row>
    <row r="323">
      <c r="A323" s="16">
        <v>23.12</v>
      </c>
    </row>
    <row r="324">
      <c r="A324" s="16" t="s">
        <v>491</v>
      </c>
    </row>
    <row r="325">
      <c r="A325" s="16" t="s">
        <v>492</v>
      </c>
    </row>
    <row r="326">
      <c r="A326" s="14"/>
    </row>
    <row r="327">
      <c r="A327" s="16">
        <v>25.12</v>
      </c>
    </row>
    <row r="328">
      <c r="A328" s="16" t="s">
        <v>493</v>
      </c>
    </row>
    <row r="329">
      <c r="A329" s="14"/>
    </row>
    <row r="330">
      <c r="A330" s="14"/>
    </row>
    <row r="331">
      <c r="A331" s="16">
        <v>18.1</v>
      </c>
    </row>
    <row r="332">
      <c r="A332" s="16" t="s">
        <v>494</v>
      </c>
    </row>
    <row r="333">
      <c r="A333" s="16" t="s">
        <v>495</v>
      </c>
    </row>
    <row r="334">
      <c r="A334" s="16" t="s">
        <v>496</v>
      </c>
    </row>
    <row r="335">
      <c r="A335" s="16" t="s">
        <v>497</v>
      </c>
    </row>
    <row r="336">
      <c r="A336" s="16" t="s">
        <v>498</v>
      </c>
    </row>
    <row r="337">
      <c r="A337" s="16" t="s">
        <v>499</v>
      </c>
    </row>
    <row r="338">
      <c r="A338" s="14"/>
    </row>
    <row r="339">
      <c r="A339" s="16">
        <v>20.1</v>
      </c>
    </row>
    <row r="340">
      <c r="A340" s="16" t="s">
        <v>500</v>
      </c>
    </row>
    <row r="341">
      <c r="A341" s="16" t="s">
        <v>501</v>
      </c>
    </row>
    <row r="342">
      <c r="A342" s="14"/>
    </row>
    <row r="343">
      <c r="A343" s="16">
        <v>21.1</v>
      </c>
    </row>
    <row r="344">
      <c r="A344" s="16" t="s">
        <v>502</v>
      </c>
    </row>
    <row r="345">
      <c r="A345" s="16" t="s">
        <v>503</v>
      </c>
    </row>
    <row r="346">
      <c r="A346" s="14"/>
    </row>
    <row r="347">
      <c r="A347" s="16">
        <v>22.1</v>
      </c>
    </row>
    <row r="348">
      <c r="A348" s="16" t="s">
        <v>504</v>
      </c>
    </row>
    <row r="349">
      <c r="A349" s="16" t="s">
        <v>505</v>
      </c>
    </row>
    <row r="350">
      <c r="A350" s="14"/>
    </row>
    <row r="351">
      <c r="A351" s="16">
        <v>26.1</v>
      </c>
    </row>
    <row r="352">
      <c r="A352" s="16" t="s">
        <v>506</v>
      </c>
    </row>
    <row r="353">
      <c r="A353" s="16" t="s">
        <v>507</v>
      </c>
    </row>
    <row r="354">
      <c r="A354" s="14"/>
    </row>
    <row r="355">
      <c r="A355" s="14"/>
    </row>
    <row r="356">
      <c r="A356" s="16">
        <v>27.1</v>
      </c>
    </row>
    <row r="357">
      <c r="A357" s="16" t="s">
        <v>508</v>
      </c>
    </row>
    <row r="358">
      <c r="A358" s="14"/>
    </row>
    <row r="359">
      <c r="A359" s="16">
        <v>28.1</v>
      </c>
    </row>
    <row r="360">
      <c r="A360" s="16" t="s">
        <v>509</v>
      </c>
    </row>
    <row r="361">
      <c r="A361" s="16" t="s">
        <v>510</v>
      </c>
    </row>
    <row r="362">
      <c r="A362" s="14"/>
    </row>
    <row r="363">
      <c r="A363" s="16">
        <v>29.1</v>
      </c>
    </row>
    <row r="364">
      <c r="A364" s="16" t="s">
        <v>511</v>
      </c>
    </row>
    <row r="365">
      <c r="A365" s="14"/>
    </row>
    <row r="366">
      <c r="A366" s="16">
        <v>30.1</v>
      </c>
    </row>
    <row r="367">
      <c r="A367" s="16" t="s">
        <v>512</v>
      </c>
    </row>
    <row r="368">
      <c r="A368" s="14"/>
    </row>
    <row r="369">
      <c r="A369" s="14"/>
    </row>
    <row r="370">
      <c r="A370" s="16">
        <v>21.2</v>
      </c>
    </row>
    <row r="371">
      <c r="A371" s="17" t="s">
        <v>513</v>
      </c>
    </row>
    <row r="372">
      <c r="A372" s="16" t="s">
        <v>514</v>
      </c>
    </row>
    <row r="373">
      <c r="A373" s="14"/>
    </row>
    <row r="374">
      <c r="A374" s="16">
        <v>22.2</v>
      </c>
    </row>
    <row r="375">
      <c r="A375" s="16" t="s">
        <v>515</v>
      </c>
    </row>
    <row r="376">
      <c r="A376" s="16" t="s">
        <v>516</v>
      </c>
    </row>
    <row r="377">
      <c r="A377" s="16" t="s">
        <v>517</v>
      </c>
    </row>
    <row r="378">
      <c r="A378" s="14"/>
    </row>
    <row r="379">
      <c r="A379" s="16">
        <v>24.2</v>
      </c>
    </row>
    <row r="380">
      <c r="A380" s="16" t="s">
        <v>518</v>
      </c>
    </row>
    <row r="381">
      <c r="A381" s="16" t="s">
        <v>519</v>
      </c>
    </row>
    <row r="382">
      <c r="A382" s="16" t="s">
        <v>520</v>
      </c>
    </row>
    <row r="383">
      <c r="A383" s="16" t="s">
        <v>521</v>
      </c>
    </row>
    <row r="384">
      <c r="A384" s="14"/>
    </row>
    <row r="385">
      <c r="A385" s="16">
        <v>26.2</v>
      </c>
    </row>
    <row r="386">
      <c r="A386" s="16" t="s">
        <v>522</v>
      </c>
    </row>
    <row r="387">
      <c r="A387" s="14"/>
    </row>
    <row r="388">
      <c r="A388" s="16">
        <v>27.2</v>
      </c>
    </row>
    <row r="389">
      <c r="A389" s="16" t="s">
        <v>523</v>
      </c>
    </row>
    <row r="390">
      <c r="A390" s="14"/>
    </row>
    <row r="391">
      <c r="A391" s="16">
        <v>1.3</v>
      </c>
    </row>
    <row r="392">
      <c r="A392" s="16" t="s">
        <v>524</v>
      </c>
    </row>
    <row r="393">
      <c r="A393" s="14"/>
    </row>
    <row r="394">
      <c r="A394" s="16">
        <v>9.3</v>
      </c>
    </row>
    <row r="395">
      <c r="A395" s="17" t="s">
        <v>525</v>
      </c>
    </row>
    <row r="396">
      <c r="A396" s="16" t="s">
        <v>526</v>
      </c>
    </row>
    <row r="397">
      <c r="A397" s="16" t="s">
        <v>527</v>
      </c>
    </row>
    <row r="398">
      <c r="A398" s="16" t="s">
        <v>528</v>
      </c>
    </row>
    <row r="399">
      <c r="A399" s="16" t="s">
        <v>529</v>
      </c>
    </row>
    <row r="400">
      <c r="A400" s="14"/>
    </row>
    <row r="401">
      <c r="A401" s="16">
        <v>10.3</v>
      </c>
    </row>
    <row r="402">
      <c r="A402" s="16" t="s">
        <v>530</v>
      </c>
    </row>
    <row r="403">
      <c r="A403" s="16" t="s">
        <v>531</v>
      </c>
    </row>
    <row r="404">
      <c r="A404" s="16" t="s">
        <v>532</v>
      </c>
    </row>
    <row r="405">
      <c r="A405" s="16" t="s">
        <v>533</v>
      </c>
    </row>
    <row r="406">
      <c r="A406" s="14"/>
    </row>
    <row r="407">
      <c r="A407" s="16">
        <v>11.3</v>
      </c>
    </row>
    <row r="408">
      <c r="A408" s="16" t="s">
        <v>534</v>
      </c>
    </row>
    <row r="409">
      <c r="A409" s="16" t="s">
        <v>535</v>
      </c>
    </row>
    <row r="410">
      <c r="A410" s="14"/>
    </row>
    <row r="411">
      <c r="A411" s="16">
        <v>12.3</v>
      </c>
    </row>
    <row r="412">
      <c r="A412" s="16" t="s">
        <v>536</v>
      </c>
    </row>
    <row r="413">
      <c r="A413" s="16" t="s">
        <v>537</v>
      </c>
    </row>
    <row r="414">
      <c r="A414" s="14"/>
    </row>
    <row r="415">
      <c r="A415" s="16">
        <v>13.3</v>
      </c>
    </row>
    <row r="416">
      <c r="A416" s="17" t="s">
        <v>538</v>
      </c>
    </row>
    <row r="417">
      <c r="A417" s="16" t="s">
        <v>539</v>
      </c>
    </row>
    <row r="418">
      <c r="A418" s="16" t="s">
        <v>540</v>
      </c>
    </row>
    <row r="419">
      <c r="A419" s="16" t="s">
        <v>541</v>
      </c>
    </row>
    <row r="420">
      <c r="A420" s="16">
        <v>14.3</v>
      </c>
    </row>
    <row r="421">
      <c r="A421" s="16" t="s">
        <v>542</v>
      </c>
    </row>
    <row r="422">
      <c r="A422" s="14"/>
    </row>
    <row r="423">
      <c r="A423" s="16">
        <v>15.3</v>
      </c>
    </row>
    <row r="424">
      <c r="A424" s="16" t="s">
        <v>543</v>
      </c>
    </row>
    <row r="425">
      <c r="A425" s="16" t="s">
        <v>544</v>
      </c>
    </row>
    <row r="426">
      <c r="A426" s="14"/>
    </row>
    <row r="427">
      <c r="A427" s="16">
        <v>16.3</v>
      </c>
    </row>
    <row r="428">
      <c r="A428" s="16" t="s">
        <v>545</v>
      </c>
    </row>
    <row r="429">
      <c r="A429" s="14"/>
    </row>
    <row r="430">
      <c r="A430" s="16">
        <v>17.3</v>
      </c>
    </row>
    <row r="431">
      <c r="A431" s="16" t="s">
        <v>546</v>
      </c>
    </row>
    <row r="432">
      <c r="A432" s="17" t="s">
        <v>547</v>
      </c>
    </row>
    <row r="433">
      <c r="A433" s="14"/>
    </row>
    <row r="434">
      <c r="A434" s="16">
        <v>18.3</v>
      </c>
    </row>
    <row r="435">
      <c r="A435" s="16" t="s">
        <v>548</v>
      </c>
    </row>
    <row r="436">
      <c r="A436" s="14"/>
    </row>
    <row r="437">
      <c r="A437" s="16">
        <v>21.3</v>
      </c>
    </row>
    <row r="438">
      <c r="A438" s="17" t="s">
        <v>549</v>
      </c>
    </row>
    <row r="439">
      <c r="A439" s="16" t="s">
        <v>550</v>
      </c>
    </row>
    <row r="440">
      <c r="A440" s="16" t="s">
        <v>551</v>
      </c>
    </row>
    <row r="441">
      <c r="A441" s="16" t="s">
        <v>552</v>
      </c>
    </row>
    <row r="442">
      <c r="A442" s="14"/>
    </row>
    <row r="443">
      <c r="A443" s="16">
        <v>22.3</v>
      </c>
    </row>
    <row r="444">
      <c r="A444" s="16" t="s">
        <v>553</v>
      </c>
    </row>
    <row r="445">
      <c r="A445" s="16" t="s">
        <v>554</v>
      </c>
    </row>
    <row r="446">
      <c r="A446" s="14"/>
    </row>
    <row r="447">
      <c r="A447" s="16">
        <v>23.3</v>
      </c>
    </row>
    <row r="448">
      <c r="A448" s="16" t="s">
        <v>555</v>
      </c>
    </row>
    <row r="449">
      <c r="A449" s="16" t="s">
        <v>556</v>
      </c>
    </row>
    <row r="450">
      <c r="A450" s="16" t="s">
        <v>557</v>
      </c>
    </row>
    <row r="451">
      <c r="A451" s="14"/>
    </row>
    <row r="452">
      <c r="A452" s="16">
        <v>24.3</v>
      </c>
    </row>
    <row r="453">
      <c r="A453" s="16" t="s">
        <v>558</v>
      </c>
    </row>
    <row r="454">
      <c r="A454" s="14"/>
    </row>
    <row r="455">
      <c r="A455" s="16">
        <v>26.3</v>
      </c>
    </row>
    <row r="456">
      <c r="A456" s="16" t="s">
        <v>559</v>
      </c>
    </row>
    <row r="458">
      <c r="A458" s="14"/>
    </row>
    <row r="459">
      <c r="A459" s="16">
        <v>13.5</v>
      </c>
    </row>
    <row r="460">
      <c r="A460" s="17" t="s">
        <v>560</v>
      </c>
    </row>
    <row r="461">
      <c r="A461" s="16" t="s">
        <v>561</v>
      </c>
    </row>
    <row r="462">
      <c r="A462" s="16" t="s">
        <v>562</v>
      </c>
    </row>
    <row r="463">
      <c r="A463" s="16" t="s">
        <v>563</v>
      </c>
    </row>
    <row r="464">
      <c r="A464" s="16" t="s">
        <v>564</v>
      </c>
    </row>
    <row r="465">
      <c r="A465" s="16" t="s">
        <v>565</v>
      </c>
    </row>
    <row r="466">
      <c r="A466" s="16" t="s">
        <v>566</v>
      </c>
    </row>
    <row r="467">
      <c r="A467" s="14"/>
    </row>
    <row r="468">
      <c r="A468" s="16">
        <v>14.5</v>
      </c>
    </row>
    <row r="469">
      <c r="A469" s="16" t="s">
        <v>567</v>
      </c>
    </row>
    <row r="470">
      <c r="A470" s="14"/>
    </row>
    <row r="471">
      <c r="A471" s="16">
        <v>15.5</v>
      </c>
    </row>
    <row r="472">
      <c r="A472" s="16" t="s">
        <v>568</v>
      </c>
    </row>
    <row r="473">
      <c r="A473" s="14"/>
    </row>
    <row r="474">
      <c r="A474" s="16">
        <v>16.5</v>
      </c>
    </row>
    <row r="475">
      <c r="A475" s="16" t="s">
        <v>569</v>
      </c>
    </row>
    <row r="476">
      <c r="A476" s="16" t="s">
        <v>570</v>
      </c>
    </row>
    <row r="477">
      <c r="A477" s="14"/>
    </row>
    <row r="478">
      <c r="A478" s="16">
        <v>17.5</v>
      </c>
    </row>
    <row r="479">
      <c r="A479" s="16" t="s">
        <v>571</v>
      </c>
    </row>
    <row r="480">
      <c r="A480" s="16" t="s">
        <v>572</v>
      </c>
    </row>
    <row r="481">
      <c r="A481" s="17" t="s">
        <v>573</v>
      </c>
    </row>
    <row r="482">
      <c r="A482" s="16" t="s">
        <v>574</v>
      </c>
    </row>
    <row r="483">
      <c r="A483" s="14"/>
    </row>
    <row r="484">
      <c r="A484" s="16">
        <v>18.5</v>
      </c>
    </row>
    <row r="485">
      <c r="A485" s="16" t="s">
        <v>575</v>
      </c>
    </row>
    <row r="486">
      <c r="A486" s="16" t="s">
        <v>576</v>
      </c>
    </row>
    <row r="487">
      <c r="A487" s="14"/>
    </row>
    <row r="488">
      <c r="A488" s="16">
        <v>19.5</v>
      </c>
    </row>
    <row r="489">
      <c r="A489" s="16" t="s">
        <v>577</v>
      </c>
    </row>
    <row r="490">
      <c r="A490" s="14"/>
    </row>
    <row r="491">
      <c r="A491" s="16">
        <v>20.5</v>
      </c>
    </row>
    <row r="492">
      <c r="A492" s="16" t="s">
        <v>578</v>
      </c>
    </row>
    <row r="493">
      <c r="A493" s="14"/>
    </row>
    <row r="494">
      <c r="A494" s="16">
        <v>22.5</v>
      </c>
    </row>
    <row r="495">
      <c r="A495" s="16" t="s">
        <v>579</v>
      </c>
    </row>
    <row r="496">
      <c r="A496" s="14"/>
    </row>
    <row r="497">
      <c r="A497" s="16">
        <v>23.5</v>
      </c>
    </row>
    <row r="498">
      <c r="A498" s="16" t="s">
        <v>580</v>
      </c>
    </row>
    <row r="499">
      <c r="A499" s="16" t="s">
        <v>581</v>
      </c>
    </row>
    <row r="500">
      <c r="A500" s="16" t="s">
        <v>582</v>
      </c>
    </row>
    <row r="501">
      <c r="A501" s="14"/>
    </row>
    <row r="502">
      <c r="A502" s="16">
        <v>25.5</v>
      </c>
    </row>
    <row r="503">
      <c r="A503" s="16" t="s">
        <v>583</v>
      </c>
    </row>
    <row r="504">
      <c r="A504" s="14"/>
    </row>
    <row r="505">
      <c r="A505" s="16">
        <v>26.5</v>
      </c>
    </row>
    <row r="506">
      <c r="A506" s="16" t="s">
        <v>584</v>
      </c>
    </row>
    <row r="507">
      <c r="A507" s="16" t="s">
        <v>585</v>
      </c>
    </row>
    <row r="508">
      <c r="A508" s="16" t="s">
        <v>586</v>
      </c>
    </row>
    <row r="509">
      <c r="A509" s="16" t="s">
        <v>587</v>
      </c>
    </row>
    <row r="510">
      <c r="A510" s="14"/>
    </row>
    <row r="511">
      <c r="A511" s="16">
        <v>28.5</v>
      </c>
    </row>
    <row r="512">
      <c r="A512" s="16" t="s">
        <v>588</v>
      </c>
    </row>
    <row r="513">
      <c r="A513" s="16" t="s">
        <v>541</v>
      </c>
    </row>
    <row r="514">
      <c r="A514" s="16">
        <v>29.5</v>
      </c>
    </row>
    <row r="515">
      <c r="A515" s="16" t="s">
        <v>589</v>
      </c>
    </row>
    <row r="516">
      <c r="A516" s="16" t="s">
        <v>590</v>
      </c>
    </row>
    <row r="517">
      <c r="A517" s="14"/>
    </row>
    <row r="518">
      <c r="A518" s="16">
        <v>30.5</v>
      </c>
    </row>
    <row r="519">
      <c r="A519" s="16" t="s">
        <v>591</v>
      </c>
    </row>
    <row r="520">
      <c r="A520" s="14"/>
    </row>
    <row r="521">
      <c r="A521" s="16">
        <v>31.5</v>
      </c>
    </row>
    <row r="522">
      <c r="A522" s="16" t="s">
        <v>592</v>
      </c>
    </row>
    <row r="523">
      <c r="A523" s="16" t="s">
        <v>593</v>
      </c>
    </row>
    <row r="524">
      <c r="A524" s="16" t="s">
        <v>594</v>
      </c>
    </row>
    <row r="525">
      <c r="A525" s="16" t="s">
        <v>595</v>
      </c>
    </row>
    <row r="526">
      <c r="A526" s="14"/>
    </row>
    <row r="527">
      <c r="A527" s="16">
        <v>2.6</v>
      </c>
    </row>
    <row r="528">
      <c r="A528" s="16" t="s">
        <v>596</v>
      </c>
    </row>
    <row r="529">
      <c r="A529" s="14"/>
    </row>
    <row r="530">
      <c r="A530" s="16">
        <v>4.6</v>
      </c>
    </row>
    <row r="531">
      <c r="A531" s="16" t="s">
        <v>597</v>
      </c>
    </row>
    <row r="532">
      <c r="A532" s="14"/>
    </row>
    <row r="533">
      <c r="A533" s="16">
        <v>5.6</v>
      </c>
    </row>
    <row r="534">
      <c r="A534" s="16" t="s">
        <v>598</v>
      </c>
    </row>
    <row r="535">
      <c r="A535" s="14"/>
    </row>
    <row r="536">
      <c r="A536" s="16">
        <v>7.6</v>
      </c>
    </row>
    <row r="537">
      <c r="A537" s="16" t="s">
        <v>599</v>
      </c>
    </row>
    <row r="538">
      <c r="A538" s="14"/>
    </row>
    <row r="539">
      <c r="A539" s="16">
        <v>8.6</v>
      </c>
    </row>
    <row r="540">
      <c r="A540" s="16" t="s">
        <v>600</v>
      </c>
    </row>
    <row r="541">
      <c r="A541" s="14"/>
    </row>
    <row r="542">
      <c r="A542" s="16">
        <v>9.6</v>
      </c>
    </row>
    <row r="543">
      <c r="A543" s="16" t="s">
        <v>601</v>
      </c>
    </row>
    <row r="544">
      <c r="A544" s="14"/>
    </row>
    <row r="545">
      <c r="A545" s="16">
        <v>10.6</v>
      </c>
    </row>
    <row r="546">
      <c r="A546" s="16" t="s">
        <v>602</v>
      </c>
    </row>
    <row r="547">
      <c r="A547" s="16" t="s">
        <v>603</v>
      </c>
    </row>
    <row r="548">
      <c r="A548" s="14"/>
    </row>
    <row r="549">
      <c r="A549" s="16">
        <v>11.6</v>
      </c>
    </row>
    <row r="550">
      <c r="A550" s="16" t="s">
        <v>604</v>
      </c>
    </row>
    <row r="551">
      <c r="A551" s="16" t="s">
        <v>605</v>
      </c>
    </row>
    <row r="552">
      <c r="A552" s="14"/>
    </row>
    <row r="553">
      <c r="A553" s="16">
        <v>12.6</v>
      </c>
    </row>
    <row r="554">
      <c r="A554" s="16" t="s">
        <v>606</v>
      </c>
    </row>
    <row r="555">
      <c r="A555" s="16" t="s">
        <v>607</v>
      </c>
    </row>
    <row r="556">
      <c r="A556" s="14"/>
    </row>
    <row r="557">
      <c r="A557" s="16">
        <v>15.6</v>
      </c>
    </row>
    <row r="558">
      <c r="A558" s="16" t="s">
        <v>608</v>
      </c>
    </row>
    <row r="559">
      <c r="A559" s="16" t="s">
        <v>609</v>
      </c>
    </row>
    <row r="560">
      <c r="A560" s="14"/>
    </row>
    <row r="561">
      <c r="A561" s="16">
        <v>18.6</v>
      </c>
    </row>
    <row r="562">
      <c r="A562" s="16" t="s">
        <v>610</v>
      </c>
    </row>
    <row r="563">
      <c r="A563" s="16" t="s">
        <v>611</v>
      </c>
    </row>
    <row r="564">
      <c r="A564" s="14"/>
    </row>
    <row r="565">
      <c r="A565" s="16">
        <v>21.6</v>
      </c>
    </row>
    <row r="566">
      <c r="A566" s="16" t="s">
        <v>612</v>
      </c>
    </row>
    <row r="567">
      <c r="A567" s="16" t="s">
        <v>613</v>
      </c>
    </row>
    <row r="568">
      <c r="A568" s="14"/>
    </row>
    <row r="569">
      <c r="A569" s="16">
        <v>24.6</v>
      </c>
    </row>
    <row r="570">
      <c r="A570" s="16" t="s">
        <v>614</v>
      </c>
    </row>
    <row r="571">
      <c r="A571" s="14"/>
    </row>
    <row r="572">
      <c r="A572" s="16">
        <v>27.6</v>
      </c>
    </row>
    <row r="573">
      <c r="A573" s="16" t="s">
        <v>615</v>
      </c>
    </row>
    <row r="575">
      <c r="A575" s="14"/>
    </row>
    <row r="576">
      <c r="A576" s="16">
        <v>1.7</v>
      </c>
    </row>
    <row r="577">
      <c r="A577" s="16" t="s">
        <v>616</v>
      </c>
    </row>
    <row r="578">
      <c r="A578" s="16" t="s">
        <v>617</v>
      </c>
    </row>
    <row r="579">
      <c r="A579" s="14"/>
    </row>
    <row r="580">
      <c r="A580" s="16">
        <v>4.7</v>
      </c>
    </row>
    <row r="581">
      <c r="A581" s="16" t="s">
        <v>618</v>
      </c>
    </row>
    <row r="582">
      <c r="A582" s="16" t="s">
        <v>619</v>
      </c>
    </row>
    <row r="583">
      <c r="A583" s="14"/>
    </row>
    <row r="584">
      <c r="A584" s="16">
        <v>6.7</v>
      </c>
    </row>
    <row r="585">
      <c r="A585" s="16" t="s">
        <v>620</v>
      </c>
    </row>
    <row r="586">
      <c r="A586" s="14"/>
    </row>
    <row r="587">
      <c r="A587" s="16">
        <v>7.7</v>
      </c>
    </row>
    <row r="588">
      <c r="A588" s="16" t="s">
        <v>621</v>
      </c>
    </row>
    <row r="589">
      <c r="A589" s="16" t="s">
        <v>622</v>
      </c>
    </row>
    <row r="590">
      <c r="A590" s="14"/>
    </row>
    <row r="591">
      <c r="A591" s="16">
        <v>8.7</v>
      </c>
    </row>
    <row r="592">
      <c r="A592" s="17" t="s">
        <v>623</v>
      </c>
    </row>
    <row r="593">
      <c r="A593" s="16" t="s">
        <v>624</v>
      </c>
    </row>
    <row r="594">
      <c r="A594" s="16" t="s">
        <v>625</v>
      </c>
    </row>
    <row r="595">
      <c r="A595" s="16" t="s">
        <v>626</v>
      </c>
    </row>
    <row r="596">
      <c r="A596" s="16" t="s">
        <v>627</v>
      </c>
    </row>
    <row r="597">
      <c r="A597" s="16" t="s">
        <v>628</v>
      </c>
    </row>
    <row r="598">
      <c r="A598" s="14"/>
    </row>
    <row r="599">
      <c r="A599" s="16">
        <v>9.7</v>
      </c>
    </row>
    <row r="600">
      <c r="A600" s="16" t="s">
        <v>629</v>
      </c>
    </row>
    <row r="601">
      <c r="A601" s="16" t="s">
        <v>630</v>
      </c>
    </row>
    <row r="602">
      <c r="A602" s="16" t="s">
        <v>631</v>
      </c>
    </row>
    <row r="603">
      <c r="A603" s="16" t="s">
        <v>632</v>
      </c>
    </row>
    <row r="604">
      <c r="A604" s="14"/>
    </row>
    <row r="605">
      <c r="A605" s="16">
        <v>10.7</v>
      </c>
    </row>
    <row r="606">
      <c r="A606" s="16" t="s">
        <v>633</v>
      </c>
    </row>
    <row r="607">
      <c r="A607" s="16" t="s">
        <v>634</v>
      </c>
    </row>
    <row r="608">
      <c r="A608" s="16" t="s">
        <v>635</v>
      </c>
    </row>
    <row r="609">
      <c r="A609" s="16" t="s">
        <v>636</v>
      </c>
    </row>
    <row r="610">
      <c r="A610" s="16" t="s">
        <v>637</v>
      </c>
    </row>
    <row r="611">
      <c r="A611" s="14"/>
    </row>
    <row r="612">
      <c r="A612" s="16">
        <v>11.7</v>
      </c>
    </row>
    <row r="613">
      <c r="A613" s="16" t="s">
        <v>638</v>
      </c>
    </row>
    <row r="614">
      <c r="A614" s="16" t="s">
        <v>639</v>
      </c>
    </row>
    <row r="615">
      <c r="A615" s="16" t="s">
        <v>640</v>
      </c>
    </row>
    <row r="616">
      <c r="A616" s="16" t="s">
        <v>641</v>
      </c>
    </row>
    <row r="617">
      <c r="A617" s="16" t="s">
        <v>642</v>
      </c>
    </row>
    <row r="618">
      <c r="A618" s="14"/>
    </row>
    <row r="619">
      <c r="A619" s="16">
        <v>12.7</v>
      </c>
    </row>
    <row r="620">
      <c r="A620" s="16" t="s">
        <v>643</v>
      </c>
    </row>
    <row r="621">
      <c r="A621" s="16" t="s">
        <v>644</v>
      </c>
    </row>
    <row r="622">
      <c r="A622" s="14"/>
    </row>
    <row r="623">
      <c r="A623" s="16">
        <v>13.7</v>
      </c>
    </row>
    <row r="624">
      <c r="A624" s="16" t="s">
        <v>645</v>
      </c>
    </row>
    <row r="625">
      <c r="A625" s="14"/>
    </row>
    <row r="626">
      <c r="A626" s="16">
        <v>15.7</v>
      </c>
    </row>
    <row r="627">
      <c r="A627" s="16" t="s">
        <v>646</v>
      </c>
    </row>
    <row r="628">
      <c r="A628" s="16" t="s">
        <v>647</v>
      </c>
    </row>
    <row r="629">
      <c r="A629" s="14"/>
    </row>
    <row r="630">
      <c r="A630" s="16">
        <v>16.7</v>
      </c>
    </row>
    <row r="631">
      <c r="A631" s="16" t="s">
        <v>648</v>
      </c>
    </row>
    <row r="632">
      <c r="A632" s="16" t="s">
        <v>649</v>
      </c>
    </row>
    <row r="633">
      <c r="A633" s="16" t="s">
        <v>650</v>
      </c>
    </row>
    <row r="634">
      <c r="A634" s="16" t="s">
        <v>651</v>
      </c>
    </row>
    <row r="635">
      <c r="A635" s="14"/>
    </row>
    <row r="636">
      <c r="A636" s="16">
        <v>17.7</v>
      </c>
    </row>
    <row r="637">
      <c r="A637" s="16" t="s">
        <v>652</v>
      </c>
    </row>
    <row r="638">
      <c r="A638" s="14"/>
    </row>
    <row r="639">
      <c r="A639" s="16">
        <v>18.7</v>
      </c>
    </row>
    <row r="640">
      <c r="A640" s="16" t="s">
        <v>653</v>
      </c>
    </row>
    <row r="641">
      <c r="A641" s="14"/>
    </row>
    <row r="642">
      <c r="A642" s="16">
        <v>19.7</v>
      </c>
    </row>
    <row r="643">
      <c r="A643" s="16" t="s">
        <v>654</v>
      </c>
    </row>
    <row r="644">
      <c r="A644" s="16" t="s">
        <v>655</v>
      </c>
    </row>
    <row r="645">
      <c r="A645" s="16" t="s">
        <v>656</v>
      </c>
    </row>
    <row r="646">
      <c r="A646" s="14"/>
    </row>
    <row r="647">
      <c r="A647" s="16">
        <v>21.7</v>
      </c>
    </row>
    <row r="648">
      <c r="A648" s="16" t="s">
        <v>657</v>
      </c>
    </row>
    <row r="649">
      <c r="A649" s="14"/>
    </row>
    <row r="650">
      <c r="A650" s="16">
        <v>22.7</v>
      </c>
    </row>
    <row r="651">
      <c r="A651" s="16" t="s">
        <v>658</v>
      </c>
    </row>
    <row r="652">
      <c r="A652" s="14"/>
    </row>
    <row r="653">
      <c r="A653" s="16">
        <v>24.7</v>
      </c>
    </row>
    <row r="654">
      <c r="A654" s="16" t="s">
        <v>659</v>
      </c>
    </row>
    <row r="655">
      <c r="A655" s="14"/>
    </row>
    <row r="656">
      <c r="A656" s="16">
        <v>25.7</v>
      </c>
    </row>
    <row r="657">
      <c r="A657" s="16" t="s">
        <v>660</v>
      </c>
    </row>
    <row r="658">
      <c r="A658" s="16" t="s">
        <v>661</v>
      </c>
    </row>
    <row r="659">
      <c r="A659" s="16" t="s">
        <v>662</v>
      </c>
    </row>
    <row r="660">
      <c r="A660" s="14"/>
    </row>
    <row r="661">
      <c r="A661" s="16">
        <v>27.7</v>
      </c>
    </row>
    <row r="662">
      <c r="A662" s="16" t="s">
        <v>663</v>
      </c>
    </row>
    <row r="663">
      <c r="A663" s="14"/>
    </row>
    <row r="664">
      <c r="A664" s="16">
        <v>28.7</v>
      </c>
    </row>
    <row r="665">
      <c r="A665" s="16" t="s">
        <v>664</v>
      </c>
    </row>
    <row r="666">
      <c r="A666" s="14"/>
    </row>
    <row r="667">
      <c r="A667" s="16">
        <v>30.7</v>
      </c>
    </row>
    <row r="668">
      <c r="A668" s="16" t="s">
        <v>665</v>
      </c>
    </row>
    <row r="669">
      <c r="A669" s="16" t="s">
        <v>666</v>
      </c>
    </row>
    <row r="672">
      <c r="A672" s="18">
        <v>2.8</v>
      </c>
    </row>
    <row r="673">
      <c r="A673" s="18" t="s">
        <v>667</v>
      </c>
    </row>
    <row r="674">
      <c r="A674" s="18" t="s">
        <v>668</v>
      </c>
    </row>
    <row r="675">
      <c r="A675" s="18" t="s">
        <v>669</v>
      </c>
    </row>
    <row r="677">
      <c r="A677" s="18">
        <v>23.8</v>
      </c>
    </row>
    <row r="678">
      <c r="A678" s="18" t="e">
        <f>+ 40   Wifey       40</f>
        <v>#NAME?</v>
      </c>
    </row>
    <row r="679">
      <c r="A679" s="18" t="s">
        <v>670</v>
      </c>
    </row>
    <row r="680">
      <c r="A680" s="18" t="s">
        <v>671</v>
      </c>
    </row>
    <row r="681">
      <c r="A681" s="18" t="s">
        <v>672</v>
      </c>
    </row>
    <row r="682">
      <c r="A682" s="18" t="s">
        <v>673</v>
      </c>
    </row>
    <row r="683">
      <c r="A683" s="18" t="s">
        <v>674</v>
      </c>
    </row>
    <row r="685">
      <c r="A685" s="18">
        <v>24.8</v>
      </c>
    </row>
    <row r="686">
      <c r="A686" s="18" t="s">
        <v>675</v>
      </c>
    </row>
    <row r="687">
      <c r="A687" s="18" t="s">
        <v>676</v>
      </c>
    </row>
    <row r="689">
      <c r="A689" s="18">
        <v>25.8</v>
      </c>
    </row>
    <row r="690">
      <c r="A690" s="18" t="s">
        <v>677</v>
      </c>
    </row>
    <row r="692">
      <c r="A692" s="18">
        <v>26.8</v>
      </c>
    </row>
    <row r="693">
      <c r="A693" s="18" t="s">
        <v>678</v>
      </c>
    </row>
    <row r="695">
      <c r="A695" s="18">
        <v>27.8</v>
      </c>
    </row>
    <row r="696">
      <c r="A696" s="18" t="s">
        <v>679</v>
      </c>
    </row>
    <row r="697">
      <c r="A697" s="18" t="s">
        <v>680</v>
      </c>
    </row>
    <row r="699">
      <c r="A699" s="18">
        <v>28.8</v>
      </c>
    </row>
    <row r="700">
      <c r="A700" s="18" t="s">
        <v>681</v>
      </c>
    </row>
    <row r="701">
      <c r="A701" s="18" t="s">
        <v>682</v>
      </c>
    </row>
    <row r="703">
      <c r="A703" s="18">
        <v>29.8</v>
      </c>
    </row>
    <row r="704">
      <c r="A704" s="18" t="s">
        <v>683</v>
      </c>
    </row>
    <row r="705">
      <c r="A705" s="18" t="s">
        <v>684</v>
      </c>
    </row>
    <row r="707">
      <c r="A707" s="18">
        <v>30.8</v>
      </c>
    </row>
    <row r="708">
      <c r="A708" s="18" t="s">
        <v>685</v>
      </c>
    </row>
    <row r="709">
      <c r="A709" s="18" t="s">
        <v>686</v>
      </c>
    </row>
    <row r="711">
      <c r="A711" s="18">
        <v>31.8</v>
      </c>
    </row>
    <row r="712">
      <c r="A712" s="18" t="s">
        <v>687</v>
      </c>
    </row>
    <row r="714">
      <c r="A714" s="18">
        <v>1.9</v>
      </c>
    </row>
    <row r="715">
      <c r="A715" s="18" t="s">
        <v>688</v>
      </c>
    </row>
    <row r="716">
      <c r="A716" s="18" t="s">
        <v>689</v>
      </c>
    </row>
    <row r="718">
      <c r="A718" s="18">
        <v>2.9</v>
      </c>
    </row>
    <row r="719">
      <c r="A719" s="18" t="s">
        <v>690</v>
      </c>
    </row>
    <row r="720">
      <c r="A720" s="18" t="s">
        <v>691</v>
      </c>
    </row>
    <row r="722">
      <c r="A722" s="18">
        <v>3.9</v>
      </c>
    </row>
    <row r="723">
      <c r="A723" s="18" t="s">
        <v>692</v>
      </c>
    </row>
    <row r="724">
      <c r="A724" s="18" t="s">
        <v>693</v>
      </c>
    </row>
    <row r="726">
      <c r="A726" s="18">
        <v>4.9</v>
      </c>
    </row>
    <row r="727">
      <c r="A727" s="18" t="s">
        <v>694</v>
      </c>
    </row>
    <row r="728">
      <c r="A728" s="18" t="s">
        <v>695</v>
      </c>
    </row>
    <row r="730">
      <c r="A730" s="18">
        <v>5.9</v>
      </c>
    </row>
    <row r="731">
      <c r="A731" s="18" t="s">
        <v>696</v>
      </c>
    </row>
    <row r="732">
      <c r="A732" s="18" t="s">
        <v>697</v>
      </c>
    </row>
    <row r="735">
      <c r="A735" s="18">
        <v>3.11</v>
      </c>
    </row>
    <row r="736">
      <c r="A736" s="18" t="e">
        <f>+ 40         MH           40</f>
        <v>#NAME?</v>
      </c>
    </row>
    <row r="737">
      <c r="A737" s="18" t="s">
        <v>698</v>
      </c>
    </row>
    <row r="738">
      <c r="A738" s="18" t="s">
        <v>699</v>
      </c>
    </row>
    <row r="739">
      <c r="A739" s="18" t="s">
        <v>700</v>
      </c>
    </row>
    <row r="740">
      <c r="A740" s="18" t="s">
        <v>701</v>
      </c>
    </row>
    <row r="741">
      <c r="A741" s="18" t="s">
        <v>702</v>
      </c>
    </row>
    <row r="743">
      <c r="A743" s="18">
        <v>4.11</v>
      </c>
    </row>
    <row r="744">
      <c r="A744" s="18" t="s">
        <v>703</v>
      </c>
    </row>
    <row r="745">
      <c r="A745" s="18" t="s">
        <v>704</v>
      </c>
    </row>
    <row r="746">
      <c r="A746" s="18" t="s">
        <v>705</v>
      </c>
    </row>
    <row r="748">
      <c r="A748" s="18">
        <v>5.11</v>
      </c>
    </row>
    <row r="749">
      <c r="A749" s="18" t="s">
        <v>706</v>
      </c>
    </row>
    <row r="751">
      <c r="A751" s="18">
        <v>6.11</v>
      </c>
    </row>
    <row r="752">
      <c r="A752" s="18" t="s">
        <v>707</v>
      </c>
    </row>
    <row r="753">
      <c r="A753" s="18" t="s">
        <v>708</v>
      </c>
    </row>
    <row r="754">
      <c r="A754" s="18" t="s">
        <v>709</v>
      </c>
    </row>
    <row r="755">
      <c r="A755" s="18" t="s">
        <v>710</v>
      </c>
    </row>
    <row r="757">
      <c r="A757" s="18">
        <v>7.11</v>
      </c>
    </row>
    <row r="758">
      <c r="A758" s="18" t="s">
        <v>711</v>
      </c>
    </row>
    <row r="760">
      <c r="A760" s="18">
        <v>8.11</v>
      </c>
    </row>
    <row r="761">
      <c r="A761" s="18" t="s">
        <v>712</v>
      </c>
    </row>
    <row r="762">
      <c r="A762" s="18" t="s">
        <v>713</v>
      </c>
    </row>
    <row r="764">
      <c r="A764" s="18">
        <v>9.11</v>
      </c>
    </row>
    <row r="765">
      <c r="A765" s="18" t="s">
        <v>714</v>
      </c>
    </row>
    <row r="767">
      <c r="A767" s="18">
        <v>10.11</v>
      </c>
    </row>
    <row r="768">
      <c r="A768" s="18" t="s">
        <v>715</v>
      </c>
    </row>
    <row r="770">
      <c r="A770" s="18">
        <v>11.11</v>
      </c>
    </row>
    <row r="771">
      <c r="A771" s="18" t="s">
        <v>716</v>
      </c>
    </row>
    <row r="772">
      <c r="A772" s="18" t="s">
        <v>717</v>
      </c>
    </row>
    <row r="774">
      <c r="A774" s="18">
        <v>13.11</v>
      </c>
    </row>
    <row r="775">
      <c r="A775" s="18" t="s">
        <v>718</v>
      </c>
    </row>
    <row r="776">
      <c r="A776" s="18" t="s">
        <v>719</v>
      </c>
    </row>
    <row r="780">
      <c r="A780" s="18" t="s">
        <v>720</v>
      </c>
    </row>
    <row r="781">
      <c r="A781" s="18" t="e">
        <f>+ 5          Main               5</f>
        <v>#NAME?</v>
      </c>
    </row>
    <row r="783">
      <c r="A783" s="19">
        <v>46064</v>
      </c>
    </row>
    <row r="784">
      <c r="A784" s="18" t="s">
        <v>721</v>
      </c>
    </row>
    <row r="786">
      <c r="A786" s="18" t="e">
        <f>+ 10        Main            10</f>
        <v>#NAME?</v>
      </c>
    </row>
    <row r="788">
      <c r="A788" s="19">
        <v>46066</v>
      </c>
    </row>
    <row r="789">
      <c r="A789" s="18" t="s">
        <v>722</v>
      </c>
    </row>
    <row r="790">
      <c r="A790" s="18" t="s">
        <v>723</v>
      </c>
    </row>
    <row r="792">
      <c r="A792" s="19">
        <v>46067</v>
      </c>
    </row>
    <row r="793">
      <c r="A793" s="18" t="s">
        <v>724</v>
      </c>
    </row>
    <row r="795">
      <c r="A795" s="19">
        <v>46068</v>
      </c>
    </row>
    <row r="796">
      <c r="A796" s="18" t="s">
        <v>725</v>
      </c>
    </row>
    <row r="798">
      <c r="A798" s="18" t="s">
        <v>726</v>
      </c>
    </row>
    <row r="799">
      <c r="A799" s="18" t="s">
        <v>727</v>
      </c>
    </row>
    <row r="801">
      <c r="A801" s="18" t="s">
        <v>728</v>
      </c>
    </row>
    <row r="802">
      <c r="A802" s="18" t="s">
        <v>729</v>
      </c>
    </row>
    <row r="803">
      <c r="A803" s="18" t="s">
        <v>730</v>
      </c>
    </row>
    <row r="804">
      <c r="A804" s="18" t="s">
        <v>731</v>
      </c>
    </row>
    <row r="807">
      <c r="A807" s="18" t="s">
        <v>732</v>
      </c>
    </row>
    <row r="808">
      <c r="A808" s="18" t="s">
        <v>733</v>
      </c>
    </row>
    <row r="809">
      <c r="A809" s="18" t="s">
        <v>734</v>
      </c>
    </row>
    <row r="810">
      <c r="A810" s="18" t="s">
        <v>735</v>
      </c>
    </row>
    <row r="813">
      <c r="A813" s="18" t="s">
        <v>736</v>
      </c>
    </row>
    <row r="814">
      <c r="A814" s="18" t="e">
        <f>+ 3          Main           3.4</f>
        <v>#NAME?</v>
      </c>
    </row>
    <row r="815">
      <c r="A815" s="18" t="s">
        <v>737</v>
      </c>
    </row>
    <row r="817">
      <c r="A817" s="18" t="s">
        <v>738</v>
      </c>
    </row>
    <row r="818">
      <c r="A818" s="18" t="s">
        <v>739</v>
      </c>
    </row>
    <row r="819">
      <c r="A819" s="18" t="s">
        <v>740</v>
      </c>
    </row>
    <row r="821">
      <c r="A821" s="18" t="s">
        <v>741</v>
      </c>
    </row>
    <row r="822">
      <c r="A822" s="18" t="s">
        <v>742</v>
      </c>
    </row>
    <row r="825">
      <c r="A825" s="18" t="s">
        <v>743</v>
      </c>
    </row>
    <row r="826">
      <c r="A826" s="18" t="e">
        <f>+ 20    Main        20</f>
        <v>#NAME?</v>
      </c>
    </row>
    <row r="827">
      <c r="A827" s="18" t="s">
        <v>744</v>
      </c>
    </row>
    <row r="828">
      <c r="A828" s="18" t="s">
        <v>745</v>
      </c>
    </row>
    <row r="831">
      <c r="A831" s="18" t="s">
        <v>746</v>
      </c>
    </row>
    <row r="832">
      <c r="A832" s="18" t="s">
        <v>747</v>
      </c>
    </row>
    <row r="833">
      <c r="A833" s="18" t="s">
        <v>748</v>
      </c>
    </row>
    <row r="834">
      <c r="A834" s="18" t="e">
        <f>+ 10      Main       15.5</f>
        <v>#NAME?</v>
      </c>
    </row>
    <row r="836">
      <c r="A836" s="18" t="s">
        <v>749</v>
      </c>
    </row>
    <row r="837">
      <c r="A837" s="18" t="s">
        <v>750</v>
      </c>
    </row>
    <row r="839">
      <c r="A839" s="18" t="s">
        <v>751</v>
      </c>
    </row>
    <row r="840">
      <c r="A840" s="18" t="s">
        <v>752</v>
      </c>
    </row>
    <row r="842">
      <c r="A842" s="18" t="s">
        <v>753</v>
      </c>
    </row>
    <row r="843">
      <c r="A843" s="18" t="s">
        <v>754</v>
      </c>
    </row>
    <row r="844">
      <c r="A844" s="18" t="s">
        <v>755</v>
      </c>
    </row>
    <row r="846">
      <c r="A846" s="18" t="s">
        <v>756</v>
      </c>
    </row>
    <row r="847">
      <c r="A847" s="18" t="s">
        <v>757</v>
      </c>
    </row>
    <row r="848">
      <c r="A848" s="18" t="s">
        <v>758</v>
      </c>
    </row>
    <row r="850">
      <c r="A850" s="18" t="s">
        <v>759</v>
      </c>
    </row>
    <row r="851">
      <c r="A851" s="18" t="s">
        <v>760</v>
      </c>
    </row>
    <row r="853">
      <c r="A853" s="18" t="s">
        <v>761</v>
      </c>
    </row>
    <row r="854">
      <c r="A854" s="18" t="s">
        <v>762</v>
      </c>
    </row>
    <row r="855">
      <c r="A855" s="18" t="s">
        <v>763</v>
      </c>
    </row>
    <row r="856">
      <c r="A856" s="18" t="s">
        <v>764</v>
      </c>
    </row>
    <row r="858">
      <c r="A858" s="18" t="s">
        <v>765</v>
      </c>
    </row>
    <row r="859">
      <c r="A859" s="18" t="s">
        <v>766</v>
      </c>
    </row>
    <row r="860">
      <c r="A860" s="18" t="e">
        <f>+5     Main        5.8</f>
        <v>#NAME?</v>
      </c>
    </row>
    <row r="862">
      <c r="A862" s="18" t="s">
        <v>767</v>
      </c>
    </row>
    <row r="863">
      <c r="A863" s="18" t="s">
        <v>768</v>
      </c>
    </row>
    <row r="865">
      <c r="A865" s="18" t="s">
        <v>769</v>
      </c>
    </row>
    <row r="866">
      <c r="A866" s="18" t="s">
        <v>770</v>
      </c>
    </row>
    <row r="868">
      <c r="A868" s="18" t="s">
        <v>771</v>
      </c>
    </row>
    <row r="869">
      <c r="A869" s="18" t="s">
        <v>772</v>
      </c>
    </row>
    <row r="871">
      <c r="A871" s="18" t="s">
        <v>773</v>
      </c>
    </row>
    <row r="872">
      <c r="A872" s="18" t="s">
        <v>774</v>
      </c>
    </row>
    <row r="874">
      <c r="A874" s="18" t="s">
        <v>775</v>
      </c>
    </row>
    <row r="875">
      <c r="A875" s="18" t="s">
        <v>776</v>
      </c>
    </row>
    <row r="877">
      <c r="A877" s="18" t="s">
        <v>777</v>
      </c>
    </row>
    <row r="878">
      <c r="A878" s="18" t="e">
        <f>+ 6.5              8.5</f>
        <v>#NAME?</v>
      </c>
    </row>
    <row r="879">
      <c r="A879" s="18" t="s">
        <v>778</v>
      </c>
    </row>
    <row r="881">
      <c r="A881" s="18" t="s">
        <v>779</v>
      </c>
    </row>
    <row r="882">
      <c r="A882" s="18" t="s">
        <v>780</v>
      </c>
    </row>
    <row r="883">
      <c r="A883" s="18" t="s">
        <v>781</v>
      </c>
    </row>
    <row r="885">
      <c r="A885" s="18" t="s">
        <v>782</v>
      </c>
    </row>
    <row r="886">
      <c r="A886" s="18" t="e">
        <f>+ 1.5      Main      7</f>
        <v>#NAME?</v>
      </c>
    </row>
    <row r="887">
      <c r="A887" s="18" t="s">
        <v>783</v>
      </c>
    </row>
    <row r="889">
      <c r="A889" s="18" t="s">
        <v>784</v>
      </c>
    </row>
    <row r="890">
      <c r="A890" s="18" t="s">
        <v>785</v>
      </c>
    </row>
    <row r="891">
      <c r="A891" s="18" t="s">
        <v>786</v>
      </c>
    </row>
    <row r="892">
      <c r="A892" s="18" t="s">
        <v>787</v>
      </c>
    </row>
    <row r="894">
      <c r="A894" s="18" t="s">
        <v>788</v>
      </c>
    </row>
    <row r="895">
      <c r="A895" s="18" t="s">
        <v>789</v>
      </c>
    </row>
    <row r="896">
      <c r="A896" s="18" t="s">
        <v>790</v>
      </c>
    </row>
    <row r="897">
      <c r="A897" s="18" t="s">
        <v>791</v>
      </c>
    </row>
    <row r="899">
      <c r="A899" s="18" t="s">
        <v>792</v>
      </c>
    </row>
    <row r="900">
      <c r="A900" s="18" t="s">
        <v>793</v>
      </c>
    </row>
    <row r="901">
      <c r="A901" s="18" t="s">
        <v>794</v>
      </c>
    </row>
    <row r="903">
      <c r="A903" s="18" t="s">
        <v>795</v>
      </c>
    </row>
    <row r="904">
      <c r="A904" s="18" t="s">
        <v>796</v>
      </c>
    </row>
    <row r="906">
      <c r="A906" s="18" t="s">
        <v>797</v>
      </c>
    </row>
    <row r="907">
      <c r="A907" s="18" t="s">
        <v>798</v>
      </c>
    </row>
    <row r="909">
      <c r="A909" s="18" t="s">
        <v>799</v>
      </c>
    </row>
    <row r="910">
      <c r="A910" s="18" t="s">
        <v>800</v>
      </c>
    </row>
    <row r="912">
      <c r="A912" s="18" t="s">
        <v>801</v>
      </c>
    </row>
    <row r="913">
      <c r="A913" s="18" t="s">
        <v>802</v>
      </c>
    </row>
    <row r="915">
      <c r="A915" s="18" t="s">
        <v>803</v>
      </c>
    </row>
    <row r="916">
      <c r="A916" s="18" t="s">
        <v>804</v>
      </c>
    </row>
    <row r="918">
      <c r="A918" s="18" t="s">
        <v>805</v>
      </c>
    </row>
    <row r="919">
      <c r="A919" s="18" t="s">
        <v>806</v>
      </c>
    </row>
    <row r="920">
      <c r="A920" s="18" t="s">
        <v>807</v>
      </c>
    </row>
    <row r="922">
      <c r="A922" s="18" t="s">
        <v>808</v>
      </c>
    </row>
    <row r="923">
      <c r="A923" s="18" t="s">
        <v>809</v>
      </c>
    </row>
    <row r="925">
      <c r="A925" s="18" t="s">
        <v>810</v>
      </c>
    </row>
    <row r="926">
      <c r="A926" s="18" t="s">
        <v>811</v>
      </c>
    </row>
    <row r="927">
      <c r="A927" s="18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1" zoomScale="25" zoomScaleNormal="25">
      <selection activeCell="A1" activeCellId="0" sqref="A:A"/>
    </sheetView>
  </sheetViews>
  <sheetFormatPr defaultRowHeight="15" outlineLevelRow="0" outlineLevelCol="0"/>
  <cols>
    <col min="1" max="1" width="47.890625" style="20" customWidth="1"/>
  </cols>
  <sheetData>
    <row r="1">
      <c r="A1" s="21"/>
    </row>
    <row r="2">
      <c r="A2" s="21"/>
    </row>
    <row r="3">
      <c r="A3" s="21"/>
    </row>
    <row r="4">
      <c r="A4" s="21"/>
    </row>
    <row r="5">
      <c r="A5" s="21">
        <v>24.3</v>
      </c>
    </row>
    <row r="6">
      <c r="A6" s="21" t="s">
        <v>813</v>
      </c>
    </row>
    <row r="7">
      <c r="A7" s="21" t="s">
        <v>814</v>
      </c>
    </row>
    <row r="8">
      <c r="A8" s="21" t="s">
        <v>815</v>
      </c>
    </row>
    <row r="9">
      <c r="A9" s="21" t="s">
        <v>816</v>
      </c>
    </row>
    <row r="10">
      <c r="A10" s="21" t="s">
        <v>817</v>
      </c>
    </row>
    <row r="11">
      <c r="A11" s="21" t="s">
        <v>818</v>
      </c>
    </row>
    <row r="12">
      <c r="A12" s="21" t="s">
        <v>819</v>
      </c>
    </row>
    <row r="13">
      <c r="A13" s="21"/>
    </row>
    <row r="14">
      <c r="A14" s="21">
        <v>25.3</v>
      </c>
    </row>
    <row r="15">
      <c r="A15" s="21" t="s">
        <v>820</v>
      </c>
    </row>
    <row r="16">
      <c r="A16" s="21" t="s">
        <v>821</v>
      </c>
    </row>
    <row r="17">
      <c r="A17" s="21" t="s">
        <v>822</v>
      </c>
    </row>
    <row r="18">
      <c r="A18" s="21" t="s">
        <v>823</v>
      </c>
    </row>
    <row r="19">
      <c r="A19" s="21" t="s">
        <v>824</v>
      </c>
    </row>
    <row r="20">
      <c r="A20" s="21" t="s">
        <v>825</v>
      </c>
    </row>
    <row r="21">
      <c r="A21" s="21" t="s">
        <v>817</v>
      </c>
    </row>
    <row r="22">
      <c r="A22" s="21" t="s">
        <v>826</v>
      </c>
    </row>
    <row r="23">
      <c r="A23" s="21" t="s">
        <v>827</v>
      </c>
    </row>
    <row r="24">
      <c r="A24" s="21"/>
    </row>
    <row r="25">
      <c r="A25" s="21">
        <v>26.3</v>
      </c>
    </row>
    <row r="26">
      <c r="A26" s="21" t="s">
        <v>828</v>
      </c>
    </row>
    <row r="27">
      <c r="A27" s="21" t="s">
        <v>829</v>
      </c>
    </row>
    <row r="28">
      <c r="A28" s="21" t="s">
        <v>830</v>
      </c>
    </row>
    <row r="29">
      <c r="A29" s="21" t="s">
        <v>831</v>
      </c>
    </row>
    <row r="30">
      <c r="A30" s="21" t="s">
        <v>832</v>
      </c>
    </row>
    <row r="31">
      <c r="A31" s="21" t="s">
        <v>833</v>
      </c>
    </row>
    <row r="32">
      <c r="A32" s="21"/>
    </row>
    <row r="33">
      <c r="A33" s="21">
        <v>27.3</v>
      </c>
    </row>
    <row r="34">
      <c r="A34" s="21" t="s">
        <v>834</v>
      </c>
    </row>
    <row r="35">
      <c r="A35" s="21" t="s">
        <v>835</v>
      </c>
    </row>
    <row r="36">
      <c r="A36" s="21" t="s">
        <v>836</v>
      </c>
    </row>
    <row r="37">
      <c r="A37" s="21" t="s">
        <v>837</v>
      </c>
    </row>
    <row r="38">
      <c r="A38" s="21" t="s">
        <v>838</v>
      </c>
    </row>
    <row r="39">
      <c r="A39" s="21">
        <v>28.3</v>
      </c>
    </row>
    <row r="40">
      <c r="A40" s="21" t="s">
        <v>839</v>
      </c>
    </row>
    <row r="41">
      <c r="A41" s="21" t="s">
        <v>817</v>
      </c>
    </row>
    <row r="42">
      <c r="A42" s="21" t="s">
        <v>840</v>
      </c>
    </row>
    <row r="43">
      <c r="A43" s="21" t="s">
        <v>834</v>
      </c>
    </row>
    <row r="44">
      <c r="A44" s="21" t="s">
        <v>841</v>
      </c>
    </row>
    <row r="45">
      <c r="A45" s="21" t="s">
        <v>842</v>
      </c>
    </row>
    <row r="46">
      <c r="A46" s="21"/>
    </row>
    <row r="47">
      <c r="A47" s="21">
        <v>29.3</v>
      </c>
    </row>
    <row r="48">
      <c r="A48" s="21" t="s">
        <v>817</v>
      </c>
    </row>
    <row r="49">
      <c r="A49" s="21" t="s">
        <v>843</v>
      </c>
    </row>
    <row r="50">
      <c r="A50" s="21" t="s">
        <v>844</v>
      </c>
    </row>
    <row r="51">
      <c r="A51" s="21" t="s">
        <v>845</v>
      </c>
    </row>
    <row r="52">
      <c r="A52" s="21"/>
    </row>
    <row r="53">
      <c r="A53" s="21">
        <v>30.3</v>
      </c>
    </row>
    <row r="54">
      <c r="A54" s="21" t="s">
        <v>846</v>
      </c>
    </row>
    <row r="55">
      <c r="A55" s="21" t="s">
        <v>847</v>
      </c>
    </row>
    <row r="56">
      <c r="A56" s="21" t="s">
        <v>848</v>
      </c>
    </row>
    <row r="57">
      <c r="A57" s="21" t="s">
        <v>830</v>
      </c>
    </row>
    <row r="58">
      <c r="A58" s="21" t="s">
        <v>849</v>
      </c>
    </row>
    <row r="59">
      <c r="A59" s="21" t="s">
        <v>850</v>
      </c>
    </row>
    <row r="60">
      <c r="A60" s="21" t="s">
        <v>851</v>
      </c>
    </row>
    <row r="61">
      <c r="A61" s="21" t="s">
        <v>852</v>
      </c>
    </row>
    <row r="62">
      <c r="A62" s="21" t="s">
        <v>853</v>
      </c>
    </row>
    <row r="63">
      <c r="A63" s="21"/>
    </row>
    <row r="64">
      <c r="A64" s="21">
        <v>31.3</v>
      </c>
    </row>
    <row r="65">
      <c r="A65" s="21" t="s">
        <v>836</v>
      </c>
    </row>
    <row r="66">
      <c r="A66" s="21" t="s">
        <v>854</v>
      </c>
    </row>
    <row r="67">
      <c r="A67" s="21" t="s">
        <v>855</v>
      </c>
    </row>
    <row r="68">
      <c r="A68" s="21" t="s">
        <v>817</v>
      </c>
    </row>
    <row r="69">
      <c r="A69" s="21" t="s">
        <v>856</v>
      </c>
    </row>
    <row r="70">
      <c r="A70" s="21" t="s">
        <v>857</v>
      </c>
    </row>
    <row r="71">
      <c r="A71" s="21" t="s">
        <v>858</v>
      </c>
    </row>
    <row r="72">
      <c r="A72" s="21"/>
    </row>
    <row r="73">
      <c r="A73" s="21">
        <v>1.4</v>
      </c>
    </row>
    <row r="74">
      <c r="A74" s="21" t="s">
        <v>859</v>
      </c>
    </row>
    <row r="75">
      <c r="A75" s="21" t="s">
        <v>860</v>
      </c>
    </row>
    <row r="76">
      <c r="A76" s="21" t="s">
        <v>830</v>
      </c>
    </row>
    <row r="77">
      <c r="A77" s="21" t="s">
        <v>861</v>
      </c>
    </row>
    <row r="78">
      <c r="A78" s="21" t="s">
        <v>862</v>
      </c>
    </row>
    <row r="79">
      <c r="A79" s="21" t="s">
        <v>863</v>
      </c>
    </row>
    <row r="80">
      <c r="A80" s="21" t="s">
        <v>864</v>
      </c>
    </row>
    <row r="81">
      <c r="A81" s="21"/>
    </row>
    <row r="82">
      <c r="A82" s="21">
        <v>2.4</v>
      </c>
    </row>
    <row r="83">
      <c r="A83" s="21" t="s">
        <v>865</v>
      </c>
    </row>
    <row r="84">
      <c r="A84" s="21" t="s">
        <v>814</v>
      </c>
    </row>
    <row r="85">
      <c r="A85" s="21" t="s">
        <v>866</v>
      </c>
    </row>
    <row r="86">
      <c r="A86" s="21" t="s">
        <v>867</v>
      </c>
    </row>
    <row r="87">
      <c r="A87" s="21" t="s">
        <v>868</v>
      </c>
    </row>
    <row r="88">
      <c r="A88" s="21"/>
    </row>
    <row r="89">
      <c r="A89" s="21">
        <v>3.4</v>
      </c>
    </row>
    <row r="90">
      <c r="A90" s="21" t="s">
        <v>869</v>
      </c>
    </row>
    <row r="91">
      <c r="A91" s="21" t="s">
        <v>870</v>
      </c>
    </row>
    <row r="92">
      <c r="A92" s="21" t="s">
        <v>871</v>
      </c>
    </row>
    <row r="93">
      <c r="A93" s="21" t="s">
        <v>872</v>
      </c>
    </row>
    <row r="94">
      <c r="A94" s="21"/>
    </row>
    <row r="95">
      <c r="A95" s="21">
        <v>4.4</v>
      </c>
    </row>
    <row r="96">
      <c r="A96" s="21" t="s">
        <v>830</v>
      </c>
    </row>
    <row r="97">
      <c r="A97" s="21" t="s">
        <v>873</v>
      </c>
    </row>
    <row r="98">
      <c r="A98" s="21" t="s">
        <v>874</v>
      </c>
    </row>
    <row r="99">
      <c r="A99" s="21" t="s">
        <v>875</v>
      </c>
    </row>
    <row r="100">
      <c r="A100" s="21" t="s">
        <v>876</v>
      </c>
    </row>
    <row r="101">
      <c r="A101" s="21" t="s">
        <v>877</v>
      </c>
    </row>
    <row r="102">
      <c r="A102" s="21"/>
    </row>
    <row r="103">
      <c r="A103" s="21">
        <v>5.4</v>
      </c>
    </row>
    <row r="104">
      <c r="A104" s="21" t="s">
        <v>878</v>
      </c>
    </row>
    <row r="105">
      <c r="A105" s="21" t="s">
        <v>862</v>
      </c>
    </row>
    <row r="106">
      <c r="A106" s="21" t="s">
        <v>860</v>
      </c>
    </row>
    <row r="107">
      <c r="A107" s="21" t="s">
        <v>879</v>
      </c>
    </row>
    <row r="108">
      <c r="A108" s="21" t="s">
        <v>880</v>
      </c>
    </row>
    <row r="109">
      <c r="A109" s="21"/>
    </row>
    <row r="110">
      <c r="A110" s="21">
        <v>6.4</v>
      </c>
    </row>
    <row r="111">
      <c r="A111" s="21" t="s">
        <v>881</v>
      </c>
    </row>
    <row r="112">
      <c r="A112" s="21" t="s">
        <v>882</v>
      </c>
    </row>
    <row r="113">
      <c r="A113" s="21" t="s">
        <v>883</v>
      </c>
    </row>
    <row r="114">
      <c r="A114" s="21" t="s">
        <v>884</v>
      </c>
    </row>
    <row r="115">
      <c r="A115" s="21"/>
    </row>
    <row r="116">
      <c r="A116" s="21">
        <v>7.4</v>
      </c>
    </row>
    <row r="117">
      <c r="A117" s="21" t="s">
        <v>882</v>
      </c>
    </row>
    <row r="118">
      <c r="A118" s="21" t="s">
        <v>817</v>
      </c>
    </row>
    <row r="119">
      <c r="A119" s="21" t="s">
        <v>885</v>
      </c>
    </row>
    <row r="120">
      <c r="A120" s="21" t="s">
        <v>886</v>
      </c>
    </row>
    <row r="121">
      <c r="A121" s="21" t="s">
        <v>858</v>
      </c>
    </row>
    <row r="122">
      <c r="A122" s="21"/>
    </row>
    <row r="123">
      <c r="A123" s="21">
        <v>9.4</v>
      </c>
    </row>
    <row r="124">
      <c r="A124" s="21" t="s">
        <v>871</v>
      </c>
    </row>
    <row r="125">
      <c r="A125" s="21" t="s">
        <v>887</v>
      </c>
    </row>
    <row r="126">
      <c r="A126" s="21"/>
    </row>
    <row r="127">
      <c r="A127" s="21">
        <v>10.4</v>
      </c>
    </row>
    <row r="128">
      <c r="A128" s="21" t="s">
        <v>830</v>
      </c>
    </row>
    <row r="129">
      <c r="A129" s="21"/>
    </row>
    <row r="130">
      <c r="A130" s="21">
        <v>11.4</v>
      </c>
    </row>
    <row r="131">
      <c r="A131" s="21" t="s">
        <v>827</v>
      </c>
    </row>
    <row r="132">
      <c r="A132" s="21" t="s">
        <v>888</v>
      </c>
    </row>
    <row r="133">
      <c r="A133" s="21"/>
    </row>
    <row r="134">
      <c r="A134" s="21">
        <v>12.4</v>
      </c>
    </row>
    <row r="135">
      <c r="A135" s="21" t="s">
        <v>889</v>
      </c>
    </row>
    <row r="136">
      <c r="A136" s="21" t="s">
        <v>862</v>
      </c>
    </row>
    <row r="137">
      <c r="A137" s="21" t="s">
        <v>890</v>
      </c>
    </row>
    <row r="138">
      <c r="A138" s="21" t="s">
        <v>891</v>
      </c>
    </row>
    <row r="139">
      <c r="A139" s="21" t="s">
        <v>892</v>
      </c>
    </row>
    <row r="140">
      <c r="A140" s="21"/>
    </row>
    <row r="141">
      <c r="A141" s="21">
        <v>13.4</v>
      </c>
    </row>
    <row r="142">
      <c r="A142" s="21" t="s">
        <v>893</v>
      </c>
    </row>
    <row r="143">
      <c r="A143" s="21" t="s">
        <v>894</v>
      </c>
    </row>
    <row r="144">
      <c r="A144" s="21"/>
    </row>
    <row r="145">
      <c r="A145" s="21">
        <v>14.4</v>
      </c>
    </row>
    <row r="146">
      <c r="A146" s="21" t="e">
        <f>+ 37 Tops x 13</f>
        <v>#NAME?</v>
      </c>
    </row>
    <row r="147">
      <c r="A147" s="21" t="s">
        <v>894</v>
      </c>
    </row>
    <row r="148">
      <c r="A148" s="21"/>
    </row>
    <row r="149">
      <c r="A149" s="21">
        <v>15.4</v>
      </c>
    </row>
    <row r="150">
      <c r="A150" s="21" t="e">
        <f>+ 8.5 Tops 3</f>
        <v>#NAME?</v>
      </c>
    </row>
    <row r="151">
      <c r="A151" s="21" t="e">
        <f>+ 35.5 Tops</f>
        <v>#NAME?</v>
      </c>
    </row>
    <row r="152">
      <c r="A152" s="21" t="s">
        <v>895</v>
      </c>
    </row>
    <row r="153">
      <c r="A153" s="21" t="s">
        <v>896</v>
      </c>
    </row>
    <row r="154">
      <c r="A154" s="21"/>
    </row>
    <row r="155">
      <c r="A155" s="21">
        <v>16.4</v>
      </c>
    </row>
    <row r="156">
      <c r="A156" s="21" t="e">
        <f>+  22 Tops</f>
        <v>#NAME?</v>
      </c>
    </row>
    <row r="157">
      <c r="A157" s="21" t="s">
        <v>897</v>
      </c>
    </row>
    <row r="158">
      <c r="A158" s="21" t="s">
        <v>875</v>
      </c>
    </row>
    <row r="159">
      <c r="A159" s="21" t="s">
        <v>898</v>
      </c>
    </row>
    <row r="160">
      <c r="A160" s="21"/>
    </row>
    <row r="161">
      <c r="A161" s="21">
        <v>17.4</v>
      </c>
    </row>
    <row r="162">
      <c r="A162" s="21">
        <v>40</v>
      </c>
    </row>
    <row r="163">
      <c r="A163" s="21" t="s">
        <v>875</v>
      </c>
    </row>
    <row r="164">
      <c r="A164" s="21" t="s">
        <v>899</v>
      </c>
    </row>
    <row r="165">
      <c r="A165" s="21"/>
    </row>
    <row r="166">
      <c r="A166" s="21">
        <v>18.4</v>
      </c>
    </row>
    <row r="167">
      <c r="A167" s="21">
        <v>34</v>
      </c>
    </row>
    <row r="168">
      <c r="A168" s="21" t="s">
        <v>900</v>
      </c>
    </row>
    <row r="169">
      <c r="A169" s="21" t="s">
        <v>901</v>
      </c>
    </row>
    <row r="170">
      <c r="A170" s="21" t="s">
        <v>902</v>
      </c>
    </row>
    <row r="171">
      <c r="A171" s="21"/>
    </row>
    <row r="172">
      <c r="A172" s="21">
        <v>19.4</v>
      </c>
    </row>
    <row r="173">
      <c r="A173" s="21">
        <v>35</v>
      </c>
    </row>
    <row r="174">
      <c r="A174" s="21">
        <v>8</v>
      </c>
    </row>
    <row r="175">
      <c r="A175" s="21" t="s">
        <v>862</v>
      </c>
    </row>
    <row r="176">
      <c r="A176" s="21" t="s">
        <v>903</v>
      </c>
    </row>
    <row r="177">
      <c r="A177" s="21"/>
    </row>
    <row r="178">
      <c r="A178" s="21">
        <v>20.4</v>
      </c>
    </row>
    <row r="179">
      <c r="A179" s="21" t="s">
        <v>904</v>
      </c>
    </row>
    <row r="180">
      <c r="A180" s="21"/>
    </row>
    <row r="181">
      <c r="A181" s="21">
        <v>21.4</v>
      </c>
    </row>
    <row r="182">
      <c r="A182" s="21">
        <v>600</v>
      </c>
    </row>
    <row r="183">
      <c r="A183" s="21" t="s">
        <v>905</v>
      </c>
    </row>
    <row r="184">
      <c r="A184" s="21" t="s">
        <v>906</v>
      </c>
    </row>
    <row r="185">
      <c r="A185" s="21" t="s">
        <v>907</v>
      </c>
    </row>
    <row r="186">
      <c r="A186" s="21" t="s">
        <v>908</v>
      </c>
    </row>
    <row r="187">
      <c r="A187" s="21" t="s">
        <v>909</v>
      </c>
    </row>
    <row r="188">
      <c r="A188" s="21"/>
    </row>
    <row r="189">
      <c r="A189" s="21">
        <v>22.4</v>
      </c>
    </row>
    <row r="190">
      <c r="A190" s="21" t="e">
        <f>+ 20 Tops</f>
        <v>#NAME?</v>
      </c>
    </row>
    <row r="191">
      <c r="A191" s="21" t="s">
        <v>858</v>
      </c>
    </row>
    <row r="192">
      <c r="A192" s="21">
        <v>56</v>
      </c>
    </row>
    <row r="193">
      <c r="A193" s="21" t="s">
        <v>910</v>
      </c>
    </row>
    <row r="194">
      <c r="A194" s="21" t="s">
        <v>902</v>
      </c>
    </row>
    <row r="195">
      <c r="A195" s="21" t="s">
        <v>911</v>
      </c>
    </row>
    <row r="196">
      <c r="A196" s="21"/>
    </row>
    <row r="197">
      <c r="A197" s="21">
        <v>23.4</v>
      </c>
    </row>
    <row r="198">
      <c r="A198" s="21" t="s">
        <v>912</v>
      </c>
    </row>
    <row r="199">
      <c r="A199" s="21" t="s">
        <v>913</v>
      </c>
    </row>
    <row r="200">
      <c r="A200" s="21"/>
    </row>
    <row r="201">
      <c r="A201" s="21">
        <v>24.4</v>
      </c>
    </row>
    <row r="202">
      <c r="A202" s="21" t="e">
        <f>+115 Tops</f>
        <v>#NAME?</v>
      </c>
    </row>
    <row r="203">
      <c r="A203" s="21" t="s">
        <v>914</v>
      </c>
    </row>
    <row r="204">
      <c r="A204" s="21" t="s">
        <v>915</v>
      </c>
    </row>
    <row r="205">
      <c r="A205" s="21" t="s">
        <v>916</v>
      </c>
    </row>
    <row r="206">
      <c r="A206" s="21" t="s">
        <v>892</v>
      </c>
    </row>
    <row r="207">
      <c r="A207" s="21"/>
    </row>
    <row r="208">
      <c r="A208" s="21">
        <v>25.4</v>
      </c>
    </row>
    <row r="209">
      <c r="A209" s="21" t="s">
        <v>899</v>
      </c>
    </row>
    <row r="210">
      <c r="A210" s="21" t="s">
        <v>875</v>
      </c>
    </row>
    <row r="211">
      <c r="A211" s="21" t="s">
        <v>903</v>
      </c>
    </row>
    <row r="212">
      <c r="A212" s="21" t="s">
        <v>902</v>
      </c>
    </row>
    <row r="213">
      <c r="A213" s="21"/>
    </row>
    <row r="214">
      <c r="A214" s="21">
        <v>27.4</v>
      </c>
    </row>
    <row r="215">
      <c r="A215" s="21" t="e">
        <f>+100 rafiq</f>
        <v>#NAME?</v>
      </c>
    </row>
    <row r="216">
      <c r="A216" s="21" t="e">
        <f>+95 Tops</f>
        <v>#NAME?</v>
      </c>
    </row>
    <row r="217">
      <c r="A217" s="21" t="s">
        <v>917</v>
      </c>
    </row>
    <row r="218">
      <c r="A218" s="21" t="s">
        <v>918</v>
      </c>
    </row>
    <row r="219">
      <c r="A219" s="21" t="s">
        <v>919</v>
      </c>
    </row>
    <row r="220">
      <c r="A220" s="21" t="s">
        <v>920</v>
      </c>
    </row>
    <row r="221">
      <c r="A221" s="21" t="s">
        <v>858</v>
      </c>
    </row>
    <row r="222">
      <c r="A222" s="21" t="s">
        <v>902</v>
      </c>
    </row>
    <row r="223">
      <c r="A223" s="21"/>
    </row>
    <row r="224">
      <c r="A224" s="21">
        <v>28.4</v>
      </c>
    </row>
    <row r="225">
      <c r="A225" s="21">
        <v>12</v>
      </c>
    </row>
    <row r="226">
      <c r="A226" s="21" t="s">
        <v>921</v>
      </c>
    </row>
    <row r="227">
      <c r="A227" s="21" t="s">
        <v>922</v>
      </c>
    </row>
    <row r="228">
      <c r="A228" s="21"/>
    </row>
    <row r="229">
      <c r="A229" s="21">
        <v>29.4</v>
      </c>
    </row>
    <row r="230">
      <c r="A230" s="21" t="s">
        <v>912</v>
      </c>
    </row>
    <row r="231">
      <c r="A231" s="21" t="s">
        <v>827</v>
      </c>
    </row>
    <row r="232">
      <c r="A232" s="21"/>
    </row>
    <row r="233">
      <c r="A233" s="21" t="s">
        <v>923</v>
      </c>
    </row>
    <row r="234">
      <c r="A234" s="21" t="s">
        <v>924</v>
      </c>
    </row>
    <row r="235">
      <c r="A235" s="21" t="s">
        <v>925</v>
      </c>
    </row>
    <row r="236">
      <c r="A236" s="21" t="e">
        <f>+ 40 Tops</f>
        <v>#NAME?</v>
      </c>
    </row>
    <row r="237">
      <c r="A237" s="21" t="s">
        <v>858</v>
      </c>
    </row>
    <row r="238">
      <c r="A238" s="21" t="s">
        <v>903</v>
      </c>
    </row>
    <row r="239">
      <c r="A239" s="21" t="s">
        <v>875</v>
      </c>
    </row>
    <row r="240">
      <c r="A240" s="21" t="s">
        <v>926</v>
      </c>
    </row>
    <row r="241">
      <c r="A241" s="21"/>
    </row>
    <row r="242">
      <c r="A242" s="21">
        <v>1.5</v>
      </c>
    </row>
    <row r="243">
      <c r="A243" s="21">
        <v>27000</v>
      </c>
    </row>
    <row r="244">
      <c r="A244" s="21" t="s">
        <v>927</v>
      </c>
    </row>
    <row r="245">
      <c r="A245" s="21" t="s">
        <v>896</v>
      </c>
    </row>
    <row r="246">
      <c r="A246" s="21"/>
    </row>
    <row r="247">
      <c r="A247" s="21">
        <v>2.5</v>
      </c>
    </row>
    <row r="248">
      <c r="A248" s="21">
        <v>26500</v>
      </c>
    </row>
    <row r="249">
      <c r="A249" s="21">
        <v>57500</v>
      </c>
    </row>
    <row r="250">
      <c r="A250" s="21">
        <v>44100</v>
      </c>
    </row>
    <row r="251">
      <c r="A251" s="21" t="s">
        <v>928</v>
      </c>
    </row>
    <row r="252">
      <c r="A252" s="21" t="s">
        <v>898</v>
      </c>
    </row>
    <row r="253">
      <c r="A253" s="21" t="s">
        <v>929</v>
      </c>
    </row>
    <row r="254">
      <c r="A254" s="21" t="s">
        <v>930</v>
      </c>
    </row>
    <row r="255">
      <c r="A255" s="21" t="s">
        <v>931</v>
      </c>
    </row>
    <row r="256">
      <c r="A256" s="21"/>
    </row>
    <row r="257">
      <c r="A257" s="21">
        <v>3.5</v>
      </c>
    </row>
    <row r="258">
      <c r="A258" s="21" t="s">
        <v>932</v>
      </c>
    </row>
    <row r="259">
      <c r="A259" s="21" t="s">
        <v>933</v>
      </c>
    </row>
    <row r="260">
      <c r="A260" s="21">
        <v>75</v>
      </c>
    </row>
    <row r="261">
      <c r="A261" s="21" t="s">
        <v>934</v>
      </c>
    </row>
    <row r="262">
      <c r="A262" s="21" t="s">
        <v>871</v>
      </c>
    </row>
    <row r="263">
      <c r="A263" s="21" t="s">
        <v>827</v>
      </c>
    </row>
    <row r="264">
      <c r="A264" s="21" t="s">
        <v>902</v>
      </c>
    </row>
    <row r="265">
      <c r="A265" s="21"/>
    </row>
    <row r="266">
      <c r="A266" s="21">
        <v>7.5</v>
      </c>
    </row>
    <row r="267">
      <c r="A267" s="21" t="e">
        <f>+ 80 mum</f>
        <v>#NAME?</v>
      </c>
    </row>
    <row r="268">
      <c r="A268" s="21" t="s">
        <v>935</v>
      </c>
    </row>
    <row r="269">
      <c r="A269" s="21" t="s">
        <v>936</v>
      </c>
    </row>
    <row r="270">
      <c r="A270" s="21" t="s">
        <v>937</v>
      </c>
    </row>
    <row r="271">
      <c r="A271" s="21" t="s">
        <v>938</v>
      </c>
    </row>
    <row r="272">
      <c r="A272" s="21" t="s">
        <v>939</v>
      </c>
    </row>
    <row r="273">
      <c r="A273" s="21" t="s">
        <v>940</v>
      </c>
    </row>
    <row r="274">
      <c r="A274" s="21"/>
    </row>
    <row r="275">
      <c r="A275" s="21">
        <v>8.5</v>
      </c>
    </row>
    <row r="276">
      <c r="A276" s="21" t="s">
        <v>941</v>
      </c>
    </row>
    <row r="277">
      <c r="A277" s="21">
        <v>32</v>
      </c>
    </row>
    <row r="278">
      <c r="A278" s="21"/>
    </row>
    <row r="279">
      <c r="A279" s="21">
        <v>9.5</v>
      </c>
    </row>
    <row r="280">
      <c r="A280" s="21" t="s">
        <v>942</v>
      </c>
    </row>
    <row r="281">
      <c r="A281" s="21">
        <v>40</v>
      </c>
    </row>
    <row r="282">
      <c r="A282" s="21">
        <v>33</v>
      </c>
    </row>
    <row r="283">
      <c r="A283" s="21" t="s">
        <v>943</v>
      </c>
    </row>
    <row r="284">
      <c r="A284" s="21" t="s">
        <v>944</v>
      </c>
    </row>
    <row r="285">
      <c r="A285" s="21" t="s">
        <v>945</v>
      </c>
    </row>
    <row r="286">
      <c r="A286" s="21" t="s">
        <v>946</v>
      </c>
    </row>
    <row r="287">
      <c r="A287" s="21" t="e">
        <f>+150 bilal</f>
        <v>#NAME?</v>
      </c>
    </row>
    <row r="288">
      <c r="A288" s="21" t="s">
        <v>892</v>
      </c>
    </row>
    <row r="289">
      <c r="A289" s="21"/>
    </row>
    <row r="290">
      <c r="A290" s="21">
        <v>10.5</v>
      </c>
    </row>
    <row r="291">
      <c r="A291" s="21" t="s">
        <v>947</v>
      </c>
    </row>
    <row r="292">
      <c r="A292" s="21" t="s">
        <v>946</v>
      </c>
    </row>
    <row r="293">
      <c r="A293" s="21" t="s">
        <v>948</v>
      </c>
    </row>
    <row r="294">
      <c r="A294" s="21" t="s">
        <v>949</v>
      </c>
    </row>
    <row r="295">
      <c r="A295" s="21"/>
    </row>
    <row r="296">
      <c r="A296" s="21">
        <v>11.5</v>
      </c>
    </row>
    <row r="297">
      <c r="A297" s="21">
        <v>33</v>
      </c>
    </row>
    <row r="298">
      <c r="A298" s="21" t="s">
        <v>902</v>
      </c>
    </row>
    <row r="299">
      <c r="A299" s="21" t="s">
        <v>894</v>
      </c>
    </row>
    <row r="300">
      <c r="A300" s="21" t="s">
        <v>950</v>
      </c>
    </row>
    <row r="301">
      <c r="A301" s="21"/>
    </row>
    <row r="302">
      <c r="A302" s="21">
        <v>12.5</v>
      </c>
    </row>
    <row r="303">
      <c r="A303" s="21">
        <v>25</v>
      </c>
    </row>
    <row r="304">
      <c r="A304" s="21" t="s">
        <v>894</v>
      </c>
    </row>
    <row r="305">
      <c r="A305" s="21"/>
    </row>
    <row r="306">
      <c r="A306" s="21">
        <v>13.5</v>
      </c>
    </row>
    <row r="307">
      <c r="A307" s="21">
        <v>28</v>
      </c>
    </row>
    <row r="308">
      <c r="A308" s="21" t="s">
        <v>858</v>
      </c>
    </row>
    <row r="309">
      <c r="A309" s="21"/>
    </row>
    <row r="310">
      <c r="A310" s="21">
        <v>14.5</v>
      </c>
    </row>
    <row r="311">
      <c r="A311" s="21">
        <v>8.5</v>
      </c>
    </row>
    <row r="312">
      <c r="A312" s="21" t="s">
        <v>839</v>
      </c>
    </row>
    <row r="313">
      <c r="A313" s="21" t="s">
        <v>858</v>
      </c>
    </row>
    <row r="314">
      <c r="A314" s="21"/>
    </row>
    <row r="315">
      <c r="A315" s="21">
        <v>15.5</v>
      </c>
    </row>
    <row r="316">
      <c r="A316" s="21" t="e">
        <f>+55 ma su</f>
        <v>#NAME?</v>
      </c>
    </row>
    <row r="317">
      <c r="A317" s="21" t="s">
        <v>951</v>
      </c>
    </row>
    <row r="318">
      <c r="A318" s="21" t="s">
        <v>952</v>
      </c>
    </row>
    <row r="319">
      <c r="A319" s="21" t="s">
        <v>862</v>
      </c>
    </row>
    <row r="320">
      <c r="A320" s="21" t="s">
        <v>953</v>
      </c>
    </row>
    <row r="321">
      <c r="A321" s="21"/>
    </row>
    <row r="322">
      <c r="A322" s="21">
        <v>17.5</v>
      </c>
    </row>
    <row r="323">
      <c r="A323" s="21">
        <v>16.5</v>
      </c>
    </row>
    <row r="324">
      <c r="A324" s="21" t="s">
        <v>954</v>
      </c>
    </row>
    <row r="325">
      <c r="A325" s="21"/>
    </row>
    <row r="326">
      <c r="A326" s="21">
        <v>19.5</v>
      </c>
    </row>
    <row r="327">
      <c r="A327" s="21">
        <v>23.5</v>
      </c>
    </row>
    <row r="328">
      <c r="A328" s="21" t="s">
        <v>955</v>
      </c>
    </row>
    <row r="329">
      <c r="A329" s="21" t="s">
        <v>956</v>
      </c>
    </row>
    <row r="330">
      <c r="A330" s="21"/>
    </row>
    <row r="331">
      <c r="A331" s="21">
        <v>20.5</v>
      </c>
    </row>
    <row r="332">
      <c r="A332" s="21">
        <v>64</v>
      </c>
    </row>
    <row r="333">
      <c r="A333" s="21" t="s">
        <v>957</v>
      </c>
    </row>
    <row r="334">
      <c r="A334" s="21"/>
    </row>
    <row r="335">
      <c r="A335" s="21">
        <v>21.5</v>
      </c>
    </row>
    <row r="336">
      <c r="A336" s="21" t="s">
        <v>858</v>
      </c>
    </row>
    <row r="337">
      <c r="A337" s="21"/>
    </row>
    <row r="338">
      <c r="A338" s="21">
        <v>22.5</v>
      </c>
    </row>
    <row r="339">
      <c r="A339" s="21" t="s">
        <v>894</v>
      </c>
    </row>
    <row r="340">
      <c r="A340" s="21"/>
    </row>
    <row r="341">
      <c r="A341" s="21">
        <v>23.5</v>
      </c>
    </row>
    <row r="342">
      <c r="A342" s="21">
        <v>50</v>
      </c>
    </row>
    <row r="343">
      <c r="A343" s="21" t="s">
        <v>958</v>
      </c>
    </row>
    <row r="344">
      <c r="A344" s="21" t="s">
        <v>959</v>
      </c>
    </row>
    <row r="345">
      <c r="A345" s="21" t="s">
        <v>960</v>
      </c>
    </row>
    <row r="346">
      <c r="A346" s="21" t="s">
        <v>961</v>
      </c>
    </row>
    <row r="347">
      <c r="A347" s="21"/>
    </row>
    <row r="348">
      <c r="A348" s="21">
        <v>27.5</v>
      </c>
    </row>
    <row r="349">
      <c r="A349" s="21" t="e">
        <f>+90 moe lay</f>
        <v>#NAME?</v>
      </c>
    </row>
    <row r="350">
      <c r="A350" s="21" t="s">
        <v>832</v>
      </c>
    </row>
    <row r="351">
      <c r="A351" s="21" t="e">
        <f>+50 loan</f>
        <v>#NAME?</v>
      </c>
    </row>
    <row r="352">
      <c r="A352" s="21" t="s">
        <v>962</v>
      </c>
    </row>
    <row r="353">
      <c r="A353" s="21" t="s">
        <v>963</v>
      </c>
    </row>
    <row r="354">
      <c r="A354" s="21" t="s">
        <v>936</v>
      </c>
    </row>
    <row r="355">
      <c r="A355" s="21" t="s">
        <v>946</v>
      </c>
    </row>
    <row r="356">
      <c r="A356" s="21"/>
    </row>
    <row r="357">
      <c r="A357" s="21">
        <v>28.5</v>
      </c>
    </row>
    <row r="358">
      <c r="A358" s="21" t="s">
        <v>964</v>
      </c>
    </row>
    <row r="359">
      <c r="A359" s="21" t="s">
        <v>965</v>
      </c>
    </row>
    <row r="360">
      <c r="A360" s="21" t="s">
        <v>966</v>
      </c>
    </row>
    <row r="361">
      <c r="A361" s="21"/>
    </row>
    <row r="362">
      <c r="A362" s="21">
        <v>29.6</v>
      </c>
    </row>
    <row r="363">
      <c r="A363" s="21" t="s">
        <v>967</v>
      </c>
    </row>
    <row r="364">
      <c r="A364" s="21" t="s">
        <v>827</v>
      </c>
    </row>
    <row r="365">
      <c r="A365" s="21"/>
    </row>
    <row r="366">
      <c r="A366" s="21">
        <v>31.5</v>
      </c>
    </row>
    <row r="367">
      <c r="A367" s="21">
        <v>100</v>
      </c>
    </row>
    <row r="368">
      <c r="A368" s="21" t="s">
        <v>827</v>
      </c>
    </row>
    <row r="369">
      <c r="A369" s="21" t="s">
        <v>959</v>
      </c>
    </row>
    <row r="370">
      <c r="A370" s="21" t="s">
        <v>968</v>
      </c>
    </row>
    <row r="371">
      <c r="A371" s="21"/>
    </row>
    <row r="372">
      <c r="A372" s="21"/>
    </row>
    <row r="373">
      <c r="A373" s="21">
        <v>1.6</v>
      </c>
    </row>
    <row r="374">
      <c r="A374" s="21" t="e">
        <f>+76 (ko htet)</f>
        <v>#NAME?</v>
      </c>
    </row>
    <row r="375">
      <c r="A375" s="21" t="s">
        <v>969</v>
      </c>
    </row>
    <row r="376">
      <c r="A376" s="21" t="s">
        <v>940</v>
      </c>
    </row>
    <row r="377">
      <c r="A377" s="21">
        <v>20</v>
      </c>
    </row>
    <row r="378">
      <c r="A378" s="21" t="s">
        <v>970</v>
      </c>
    </row>
    <row r="379">
      <c r="A379" s="21" t="s">
        <v>862</v>
      </c>
    </row>
    <row r="380">
      <c r="A380" s="21" t="s">
        <v>838</v>
      </c>
    </row>
    <row r="381">
      <c r="A381" s="21">
        <v>2.6</v>
      </c>
    </row>
    <row r="382">
      <c r="A382" s="21" t="s">
        <v>911</v>
      </c>
    </row>
    <row r="383">
      <c r="A383" s="21"/>
    </row>
    <row r="384">
      <c r="A384" s="21">
        <v>3.6</v>
      </c>
    </row>
    <row r="385">
      <c r="A385" s="21">
        <v>65</v>
      </c>
    </row>
    <row r="386">
      <c r="A386" s="21" t="s">
        <v>971</v>
      </c>
    </row>
    <row r="387">
      <c r="A387" s="21" t="s">
        <v>871</v>
      </c>
    </row>
    <row r="388">
      <c r="A388" s="21" t="s">
        <v>972</v>
      </c>
    </row>
    <row r="389">
      <c r="A389" s="21" t="s">
        <v>911</v>
      </c>
    </row>
    <row r="390">
      <c r="A390" s="21"/>
    </row>
    <row r="391">
      <c r="A391" s="21">
        <v>4.6</v>
      </c>
    </row>
    <row r="392">
      <c r="A392" s="21" t="s">
        <v>973</v>
      </c>
    </row>
    <row r="393">
      <c r="A393" s="21"/>
    </row>
    <row r="394">
      <c r="A394" s="21">
        <v>7.6</v>
      </c>
    </row>
    <row r="395">
      <c r="A395" s="21" t="s">
        <v>894</v>
      </c>
    </row>
    <row r="396">
      <c r="A396" s="21"/>
    </row>
    <row r="397">
      <c r="A397" s="21">
        <v>10.6</v>
      </c>
    </row>
    <row r="398">
      <c r="A398" s="21" t="s">
        <v>974</v>
      </c>
    </row>
    <row r="399">
      <c r="A399" s="21" t="s">
        <v>945</v>
      </c>
    </row>
    <row r="400">
      <c r="A400" s="21"/>
    </row>
    <row r="401">
      <c r="A401" s="21">
        <v>11.6</v>
      </c>
    </row>
    <row r="402">
      <c r="A402" s="21" t="s">
        <v>975</v>
      </c>
    </row>
    <row r="403">
      <c r="A403" s="21" t="s">
        <v>871</v>
      </c>
    </row>
    <row r="404">
      <c r="A404" s="21" t="s">
        <v>945</v>
      </c>
    </row>
    <row r="405">
      <c r="A405" s="21" t="s">
        <v>892</v>
      </c>
    </row>
    <row r="406">
      <c r="A406" s="21" t="s">
        <v>896</v>
      </c>
    </row>
    <row r="407">
      <c r="A407" s="21"/>
    </row>
    <row r="408">
      <c r="A408" s="21">
        <v>12.6</v>
      </c>
    </row>
    <row r="409">
      <c r="A409" s="21" t="s">
        <v>936</v>
      </c>
    </row>
    <row r="410">
      <c r="A410" s="21"/>
    </row>
    <row r="411">
      <c r="A411" s="21">
        <v>13.6</v>
      </c>
    </row>
    <row r="412">
      <c r="A412" s="21" t="s">
        <v>862</v>
      </c>
    </row>
    <row r="413">
      <c r="A413" s="21" t="s">
        <v>894</v>
      </c>
    </row>
    <row r="414">
      <c r="A414" s="21" t="s">
        <v>976</v>
      </c>
    </row>
    <row r="415">
      <c r="A415" s="21" t="s">
        <v>977</v>
      </c>
    </row>
    <row r="416">
      <c r="A416" s="21" t="s">
        <v>978</v>
      </c>
    </row>
    <row r="417">
      <c r="A417" s="21"/>
    </row>
    <row r="418">
      <c r="A418" s="21">
        <v>15.6</v>
      </c>
    </row>
    <row r="419">
      <c r="A419" s="21" t="s">
        <v>827</v>
      </c>
    </row>
    <row r="420">
      <c r="A420" s="21"/>
    </row>
    <row r="421">
      <c r="A421" s="21">
        <v>16.6</v>
      </c>
    </row>
    <row r="422">
      <c r="A422" s="21" t="s">
        <v>932</v>
      </c>
    </row>
    <row r="423">
      <c r="A423" s="21" t="s">
        <v>827</v>
      </c>
    </row>
    <row r="424">
      <c r="A424" s="21"/>
    </row>
    <row r="425">
      <c r="A425" s="21">
        <v>17.6</v>
      </c>
    </row>
    <row r="426">
      <c r="A426" s="21" t="s">
        <v>979</v>
      </c>
    </row>
    <row r="427">
      <c r="A427" s="21" t="s">
        <v>945</v>
      </c>
    </row>
    <row r="428">
      <c r="A428" s="21" t="s">
        <v>899</v>
      </c>
    </row>
    <row r="429">
      <c r="A429" s="21"/>
    </row>
    <row r="430">
      <c r="A430" s="21">
        <v>18.6</v>
      </c>
    </row>
    <row r="431">
      <c r="A431" s="21" t="s">
        <v>932</v>
      </c>
    </row>
    <row r="432">
      <c r="A432" s="21" t="s">
        <v>980</v>
      </c>
    </row>
    <row r="433">
      <c r="A433" s="21"/>
    </row>
    <row r="434">
      <c r="A434" s="21">
        <v>19.6</v>
      </c>
    </row>
    <row r="435">
      <c r="A435" s="21" t="s">
        <v>940</v>
      </c>
    </row>
    <row r="436">
      <c r="A436" s="21" t="s">
        <v>981</v>
      </c>
    </row>
    <row r="437">
      <c r="A437" s="21" t="s">
        <v>965</v>
      </c>
    </row>
    <row r="438">
      <c r="A438" s="21" t="s">
        <v>982</v>
      </c>
    </row>
    <row r="439">
      <c r="A439" s="21"/>
    </row>
    <row r="440">
      <c r="A440" s="21">
        <v>21.6</v>
      </c>
    </row>
    <row r="441">
      <c r="A441" s="21" t="s">
        <v>827</v>
      </c>
    </row>
    <row r="442">
      <c r="A442" s="21"/>
    </row>
    <row r="443">
      <c r="A443" s="21">
        <v>22.6</v>
      </c>
    </row>
    <row r="444">
      <c r="A444" s="21" t="s">
        <v>970</v>
      </c>
    </row>
    <row r="445">
      <c r="A445" s="21"/>
    </row>
    <row r="446">
      <c r="A446" s="21">
        <v>23.6</v>
      </c>
    </row>
    <row r="447">
      <c r="A447" s="21" t="s">
        <v>894</v>
      </c>
    </row>
    <row r="448">
      <c r="A448" s="21"/>
    </row>
    <row r="449">
      <c r="A449" s="21">
        <v>24.6</v>
      </c>
    </row>
    <row r="450">
      <c r="A450" s="21" t="s">
        <v>983</v>
      </c>
    </row>
    <row r="451">
      <c r="A451" s="21" t="s">
        <v>900</v>
      </c>
    </row>
    <row r="452">
      <c r="A452" s="21" t="e">
        <f>+42 moe lay</f>
        <v>#NAME?</v>
      </c>
    </row>
    <row r="453">
      <c r="A453" s="21"/>
    </row>
    <row r="454">
      <c r="A454" s="21">
        <v>25.6</v>
      </c>
    </row>
    <row r="455">
      <c r="A455" s="21" t="s">
        <v>958</v>
      </c>
    </row>
    <row r="456">
      <c r="A456" s="21" t="s">
        <v>894</v>
      </c>
    </row>
    <row r="457">
      <c r="A457" s="21"/>
    </row>
    <row r="458">
      <c r="A458" s="21">
        <v>26.6</v>
      </c>
    </row>
    <row r="459">
      <c r="A459" s="21" t="s">
        <v>984</v>
      </c>
    </row>
    <row r="460">
      <c r="A460" s="21" t="s">
        <v>894</v>
      </c>
    </row>
    <row r="461">
      <c r="A461" s="21"/>
    </row>
    <row r="462">
      <c r="A462" s="21"/>
    </row>
    <row r="463">
      <c r="A463" s="21" t="s">
        <v>985</v>
      </c>
    </row>
    <row r="464">
      <c r="A464" s="21" t="s">
        <v>986</v>
      </c>
    </row>
    <row r="465">
      <c r="A465" s="21" t="s">
        <v>987</v>
      </c>
    </row>
    <row r="466">
      <c r="A466" s="21" t="s">
        <v>988</v>
      </c>
    </row>
    <row r="467">
      <c r="A467" s="21" t="s">
        <v>989</v>
      </c>
    </row>
    <row r="468">
      <c r="A468" s="21" t="s">
        <v>990</v>
      </c>
    </row>
    <row r="469">
      <c r="A469" s="21" t="s">
        <v>991</v>
      </c>
    </row>
    <row r="470">
      <c r="A470" s="21" t="s">
        <v>992</v>
      </c>
    </row>
    <row r="471">
      <c r="A471" s="21"/>
    </row>
    <row r="472">
      <c r="A472" s="21">
        <v>28.6</v>
      </c>
    </row>
    <row r="473">
      <c r="A473" s="21" t="s">
        <v>993</v>
      </c>
    </row>
    <row r="474">
      <c r="A474" s="21" t="s">
        <v>994</v>
      </c>
    </row>
    <row r="475">
      <c r="A475" s="21" t="s">
        <v>858</v>
      </c>
    </row>
    <row r="476">
      <c r="A476" s="21"/>
    </row>
    <row r="477">
      <c r="A477" s="21">
        <v>29.6</v>
      </c>
    </row>
    <row r="478">
      <c r="A478" s="21" t="s">
        <v>995</v>
      </c>
    </row>
    <row r="479">
      <c r="A479" s="21" t="s">
        <v>940</v>
      </c>
    </row>
    <row r="480">
      <c r="A480" s="21"/>
    </row>
    <row r="481">
      <c r="A481" s="21">
        <v>30.6</v>
      </c>
    </row>
    <row r="482">
      <c r="A482" s="21" t="s">
        <v>996</v>
      </c>
    </row>
    <row r="483">
      <c r="A483" s="21" t="s">
        <v>894</v>
      </c>
    </row>
    <row r="484">
      <c r="A484" s="21" t="s">
        <v>997</v>
      </c>
    </row>
    <row r="485">
      <c r="A485" s="21" t="s">
        <v>998</v>
      </c>
    </row>
    <row r="486">
      <c r="A486" s="21"/>
    </row>
    <row r="487">
      <c r="A487" s="21">
        <v>1.7</v>
      </c>
    </row>
    <row r="488">
      <c r="A488" s="21" t="s">
        <v>999</v>
      </c>
    </row>
    <row r="489">
      <c r="A489" s="21" t="s">
        <v>894</v>
      </c>
    </row>
    <row r="490">
      <c r="A490" s="21"/>
    </row>
    <row r="491">
      <c r="A491" s="21">
        <v>2.7</v>
      </c>
    </row>
    <row r="492">
      <c r="A492" s="21" t="s">
        <v>1000</v>
      </c>
    </row>
    <row r="493">
      <c r="A493" s="21" t="s">
        <v>947</v>
      </c>
    </row>
    <row r="494">
      <c r="A494" s="21"/>
    </row>
    <row r="495">
      <c r="A495" s="21">
        <v>3.7</v>
      </c>
    </row>
    <row r="496">
      <c r="A496" s="21" t="s">
        <v>936</v>
      </c>
    </row>
    <row r="497">
      <c r="A497" s="21" t="s">
        <v>827</v>
      </c>
    </row>
    <row r="498">
      <c r="A498" s="21"/>
    </row>
    <row r="499">
      <c r="A499" s="21">
        <v>4.7</v>
      </c>
    </row>
    <row r="500">
      <c r="A500" s="21" t="s">
        <v>936</v>
      </c>
    </row>
    <row r="501">
      <c r="A501" s="21" t="s">
        <v>975</v>
      </c>
    </row>
    <row r="502">
      <c r="A502" s="21" t="s">
        <v>998</v>
      </c>
    </row>
    <row r="503">
      <c r="A503" s="21"/>
    </row>
    <row r="504">
      <c r="A504" s="21">
        <v>5.7</v>
      </c>
    </row>
    <row r="505">
      <c r="A505" s="21" t="s">
        <v>980</v>
      </c>
    </row>
    <row r="506">
      <c r="A506" s="21"/>
    </row>
    <row r="507">
      <c r="A507" s="21">
        <v>6.7</v>
      </c>
    </row>
    <row r="508">
      <c r="A508" s="21" t="s">
        <v>940</v>
      </c>
    </row>
    <row r="509">
      <c r="A509" s="21"/>
    </row>
    <row r="510">
      <c r="A510" s="21">
        <v>7.7</v>
      </c>
    </row>
    <row r="511">
      <c r="A511" s="21" t="s">
        <v>984</v>
      </c>
    </row>
    <row r="512">
      <c r="A512" s="21" t="s">
        <v>975</v>
      </c>
    </row>
    <row r="513">
      <c r="A513" s="21"/>
    </row>
    <row r="514">
      <c r="A514" s="21">
        <v>8.7</v>
      </c>
    </row>
    <row r="515">
      <c r="A515" s="21" t="s">
        <v>898</v>
      </c>
    </row>
    <row r="516">
      <c r="A516" s="21"/>
    </row>
    <row r="517">
      <c r="A517" s="21" t="s">
        <v>1001</v>
      </c>
    </row>
    <row r="518">
      <c r="A518" s="21" t="s">
        <v>1002</v>
      </c>
    </row>
    <row r="519">
      <c r="A519" s="21" t="s">
        <v>1003</v>
      </c>
    </row>
    <row r="520">
      <c r="A520" s="21" t="s">
        <v>1004</v>
      </c>
    </row>
    <row r="521">
      <c r="A521" s="21" t="s">
        <v>1005</v>
      </c>
    </row>
    <row r="522">
      <c r="A522" s="21" t="s">
        <v>987</v>
      </c>
    </row>
    <row r="523">
      <c r="A523" s="21" t="s">
        <v>1006</v>
      </c>
    </row>
    <row r="524">
      <c r="A524" s="21" t="s">
        <v>1007</v>
      </c>
    </row>
    <row r="525">
      <c r="A525" s="21" t="s">
        <v>1008</v>
      </c>
    </row>
    <row r="526">
      <c r="A526" s="21" t="s">
        <v>1009</v>
      </c>
    </row>
    <row r="527">
      <c r="A527" s="21" t="s">
        <v>892</v>
      </c>
    </row>
    <row r="528">
      <c r="A528" s="21" t="s">
        <v>1010</v>
      </c>
    </row>
    <row r="529">
      <c r="A529" s="21"/>
    </row>
    <row r="530">
      <c r="A530" s="21">
        <v>11.7</v>
      </c>
    </row>
    <row r="531">
      <c r="A531" s="21" t="s">
        <v>1004</v>
      </c>
    </row>
    <row r="532">
      <c r="A532" s="21" t="s">
        <v>911</v>
      </c>
    </row>
    <row r="533">
      <c r="A533" s="21"/>
    </row>
    <row r="534">
      <c r="A534" s="21">
        <v>12.7</v>
      </c>
    </row>
    <row r="535">
      <c r="A535" s="21" t="s">
        <v>999</v>
      </c>
    </row>
    <row r="536">
      <c r="A536" s="21" t="s">
        <v>894</v>
      </c>
    </row>
    <row r="537">
      <c r="A537" s="21" t="s">
        <v>1011</v>
      </c>
    </row>
    <row r="538">
      <c r="A538" s="21" t="s">
        <v>1012</v>
      </c>
    </row>
    <row r="539">
      <c r="A539" s="21"/>
    </row>
    <row r="540">
      <c r="A540" s="21">
        <v>14.7</v>
      </c>
    </row>
    <row r="541">
      <c r="A541" s="21" t="s">
        <v>1013</v>
      </c>
    </row>
    <row r="542">
      <c r="A542" s="21" t="s">
        <v>1014</v>
      </c>
    </row>
    <row r="543">
      <c r="A543" s="21" t="s">
        <v>1015</v>
      </c>
    </row>
    <row r="544">
      <c r="A544" s="21" t="s">
        <v>1016</v>
      </c>
    </row>
    <row r="545">
      <c r="A545" s="21"/>
    </row>
    <row r="546">
      <c r="A546" s="21">
        <v>15.7</v>
      </c>
    </row>
    <row r="547">
      <c r="A547" s="21" t="s">
        <v>862</v>
      </c>
    </row>
    <row r="548">
      <c r="A548" s="21" t="s">
        <v>1017</v>
      </c>
    </row>
    <row r="549">
      <c r="A549" s="21"/>
    </row>
    <row r="550">
      <c r="A550" s="21">
        <v>16.7</v>
      </c>
    </row>
    <row r="551">
      <c r="A551" s="21" t="s">
        <v>1015</v>
      </c>
    </row>
    <row r="552">
      <c r="A552" s="21"/>
    </row>
    <row r="553">
      <c r="A553" s="21">
        <v>17.7</v>
      </c>
    </row>
    <row r="554">
      <c r="A554" s="21" t="s">
        <v>902</v>
      </c>
    </row>
    <row r="555">
      <c r="A555" s="21" t="s">
        <v>858</v>
      </c>
    </row>
    <row r="556">
      <c r="A556" s="21"/>
    </row>
    <row r="557">
      <c r="A557" s="21">
        <v>18.7</v>
      </c>
    </row>
    <row r="558">
      <c r="A558" s="21" t="s">
        <v>1018</v>
      </c>
    </row>
    <row r="559">
      <c r="A559" s="21" t="s">
        <v>943</v>
      </c>
    </row>
    <row r="560">
      <c r="A560" s="21"/>
    </row>
    <row r="561">
      <c r="A561" s="21">
        <v>19.7</v>
      </c>
    </row>
    <row r="562">
      <c r="A562" s="21" t="s">
        <v>858</v>
      </c>
    </row>
    <row r="563">
      <c r="A563" s="21" t="s">
        <v>984</v>
      </c>
    </row>
    <row r="564">
      <c r="A564" s="21"/>
    </row>
    <row r="565">
      <c r="A565" s="21"/>
    </row>
    <row r="566">
      <c r="A566" s="21">
        <v>20.7</v>
      </c>
    </row>
    <row r="567">
      <c r="A567" s="21" t="s">
        <v>858</v>
      </c>
    </row>
    <row r="568">
      <c r="A568" s="21"/>
    </row>
    <row r="569">
      <c r="A569" s="21">
        <v>21.7</v>
      </c>
    </row>
    <row r="570">
      <c r="A570" s="21" t="s">
        <v>858</v>
      </c>
    </row>
    <row r="571">
      <c r="A571" s="21" t="s">
        <v>830</v>
      </c>
    </row>
    <row r="572">
      <c r="A572" s="21"/>
    </row>
    <row r="573">
      <c r="A573" s="21">
        <v>22.7</v>
      </c>
    </row>
    <row r="574">
      <c r="A574" s="21" t="s">
        <v>965</v>
      </c>
    </row>
    <row r="575">
      <c r="A575" s="21" t="s">
        <v>1019</v>
      </c>
    </row>
    <row r="576">
      <c r="A576" s="21"/>
    </row>
    <row r="577">
      <c r="A577" s="21">
        <v>23.7</v>
      </c>
    </row>
    <row r="578">
      <c r="A578" s="21" t="s">
        <v>830</v>
      </c>
    </row>
    <row r="579">
      <c r="A579" s="21" t="s">
        <v>1020</v>
      </c>
    </row>
    <row r="580">
      <c r="A580" s="21" t="s">
        <v>871</v>
      </c>
    </row>
    <row r="581">
      <c r="A581" s="21" t="s">
        <v>980</v>
      </c>
    </row>
    <row r="582">
      <c r="A582" s="21"/>
    </row>
    <row r="583">
      <c r="A583" s="21">
        <v>24.7</v>
      </c>
    </row>
    <row r="584">
      <c r="A584" s="21" t="s">
        <v>898</v>
      </c>
    </row>
    <row r="585">
      <c r="A585" s="21" t="s">
        <v>871</v>
      </c>
    </row>
    <row r="586">
      <c r="A586" s="21" t="s">
        <v>1021</v>
      </c>
    </row>
    <row r="587">
      <c r="A587" s="21" t="s">
        <v>1022</v>
      </c>
    </row>
    <row r="588">
      <c r="A588" s="21" t="s">
        <v>914</v>
      </c>
    </row>
    <row r="589">
      <c r="A589" s="21"/>
    </row>
    <row r="590">
      <c r="A590" s="21">
        <v>25.7</v>
      </c>
    </row>
    <row r="591">
      <c r="A591" s="21" t="s">
        <v>1023</v>
      </c>
    </row>
    <row r="592">
      <c r="A592" s="21"/>
    </row>
    <row r="593">
      <c r="A593" s="21">
        <v>26.7</v>
      </c>
    </row>
    <row r="594">
      <c r="A594" s="21" t="s">
        <v>965</v>
      </c>
    </row>
    <row r="595">
      <c r="A595" s="21" t="s">
        <v>1024</v>
      </c>
    </row>
    <row r="596">
      <c r="A596" s="21" t="s">
        <v>846</v>
      </c>
    </row>
    <row r="597">
      <c r="A597" s="21"/>
    </row>
    <row r="598">
      <c r="A598" s="21">
        <v>27.7</v>
      </c>
    </row>
    <row r="599">
      <c r="A599" s="21" t="s">
        <v>858</v>
      </c>
    </row>
    <row r="600">
      <c r="A600" s="21" t="s">
        <v>814</v>
      </c>
    </row>
    <row r="601">
      <c r="A601" s="21"/>
    </row>
    <row r="602">
      <c r="A602" s="21">
        <v>28.7</v>
      </c>
    </row>
    <row r="603">
      <c r="A603" s="21" t="s">
        <v>921</v>
      </c>
    </row>
    <row r="604">
      <c r="A604" s="21" t="s">
        <v>860</v>
      </c>
    </row>
    <row r="605">
      <c r="A605" s="21">
        <v>15</v>
      </c>
    </row>
    <row r="606">
      <c r="A606" s="21" t="s">
        <v>858</v>
      </c>
    </row>
    <row r="607">
      <c r="A607" s="21"/>
    </row>
    <row r="608">
      <c r="A608" s="21">
        <v>29.7</v>
      </c>
    </row>
    <row r="609">
      <c r="A609" s="21">
        <v>7</v>
      </c>
    </row>
    <row r="610">
      <c r="A610" s="21">
        <v>500</v>
      </c>
    </row>
    <row r="611">
      <c r="A611" s="21" t="s">
        <v>1025</v>
      </c>
    </row>
    <row r="612">
      <c r="A612" s="21" t="s">
        <v>1026</v>
      </c>
    </row>
    <row r="613">
      <c r="A613" s="21" t="s">
        <v>1027</v>
      </c>
    </row>
    <row r="614">
      <c r="A614" s="21" t="s">
        <v>1028</v>
      </c>
    </row>
    <row r="615">
      <c r="A615" s="21" t="s">
        <v>992</v>
      </c>
    </row>
    <row r="616">
      <c r="A616" s="21" t="s">
        <v>830</v>
      </c>
    </row>
    <row r="617">
      <c r="A617" s="21"/>
    </row>
    <row r="618">
      <c r="A618" s="21">
        <v>30.7</v>
      </c>
    </row>
    <row r="619">
      <c r="A619" s="21" t="s">
        <v>899</v>
      </c>
    </row>
    <row r="620">
      <c r="A620" s="21" t="s">
        <v>1029</v>
      </c>
    </row>
    <row r="621">
      <c r="A621" s="21" t="s">
        <v>1030</v>
      </c>
    </row>
    <row r="622">
      <c r="A622" s="21"/>
    </row>
    <row r="623">
      <c r="A623" s="21">
        <v>31.7</v>
      </c>
    </row>
    <row r="624">
      <c r="A624" s="21" t="s">
        <v>1031</v>
      </c>
    </row>
    <row r="625">
      <c r="A625" s="21" t="s">
        <v>1032</v>
      </c>
    </row>
    <row r="626">
      <c r="A626" s="21"/>
    </row>
    <row r="627">
      <c r="A627" s="21">
        <v>1.8</v>
      </c>
    </row>
    <row r="628">
      <c r="A628" s="21" t="s">
        <v>1033</v>
      </c>
    </row>
    <row r="629">
      <c r="A629" s="21" t="s">
        <v>1034</v>
      </c>
    </row>
    <row r="630">
      <c r="A630" s="21" t="s">
        <v>911</v>
      </c>
    </row>
    <row r="631">
      <c r="A631" s="21" t="s">
        <v>882</v>
      </c>
    </row>
    <row r="632">
      <c r="A632" s="21"/>
    </row>
    <row r="633">
      <c r="A633" s="21" t="s">
        <v>1035</v>
      </c>
    </row>
    <row r="634">
      <c r="A634" s="21" t="s">
        <v>857</v>
      </c>
    </row>
    <row r="635">
      <c r="A635" s="21" t="s">
        <v>1036</v>
      </c>
    </row>
    <row r="636">
      <c r="A636" s="21" t="s">
        <v>894</v>
      </c>
    </row>
    <row r="637">
      <c r="A637" s="21"/>
    </row>
    <row r="638">
      <c r="A638" s="21">
        <v>3.8</v>
      </c>
    </row>
    <row r="639">
      <c r="A639" s="21" t="s">
        <v>898</v>
      </c>
    </row>
    <row r="640">
      <c r="A640" s="21" t="s">
        <v>829</v>
      </c>
    </row>
    <row r="641">
      <c r="A641" s="21"/>
    </row>
    <row r="642">
      <c r="A642" s="21">
        <v>4.8</v>
      </c>
    </row>
    <row r="643">
      <c r="A643" s="21" t="s">
        <v>1037</v>
      </c>
    </row>
    <row r="644">
      <c r="A644" s="21" t="s">
        <v>1038</v>
      </c>
    </row>
    <row r="645">
      <c r="A645" s="21"/>
    </row>
    <row r="646">
      <c r="A646" s="21">
        <v>5.8</v>
      </c>
    </row>
    <row r="647">
      <c r="A647" s="21" t="s">
        <v>839</v>
      </c>
    </row>
    <row r="648">
      <c r="A648" s="21" t="s">
        <v>1039</v>
      </c>
    </row>
    <row r="649">
      <c r="A649" s="21"/>
    </row>
    <row r="650">
      <c r="A650" s="21">
        <v>6.8</v>
      </c>
    </row>
    <row r="651">
      <c r="A651" s="21" t="s">
        <v>998</v>
      </c>
    </row>
    <row r="652">
      <c r="A652" s="21" t="s">
        <v>829</v>
      </c>
    </row>
    <row r="653">
      <c r="A653" s="21" t="s">
        <v>830</v>
      </c>
    </row>
    <row r="654">
      <c r="A654" s="21" t="s">
        <v>1040</v>
      </c>
    </row>
    <row r="655">
      <c r="A655" s="21" t="s">
        <v>843</v>
      </c>
    </row>
    <row r="656">
      <c r="A656" s="21" t="s">
        <v>1041</v>
      </c>
    </row>
    <row r="657">
      <c r="A657" s="21" t="s">
        <v>1042</v>
      </c>
    </row>
    <row r="658">
      <c r="A658" s="21"/>
    </row>
    <row r="659">
      <c r="A659" s="21">
        <v>7.8</v>
      </c>
    </row>
    <row r="660">
      <c r="A660" s="21" t="s">
        <v>858</v>
      </c>
    </row>
    <row r="661">
      <c r="A661" s="21"/>
    </row>
    <row r="662">
      <c r="A662" s="21">
        <v>8.8</v>
      </c>
    </row>
    <row r="663">
      <c r="A663" s="21" t="s">
        <v>898</v>
      </c>
    </row>
    <row r="664">
      <c r="A664" s="21"/>
    </row>
    <row r="665">
      <c r="A665" s="21">
        <v>9.8</v>
      </c>
    </row>
    <row r="666">
      <c r="A666" s="21" t="s">
        <v>1043</v>
      </c>
    </row>
    <row r="667">
      <c r="A667" s="21" t="s">
        <v>1044</v>
      </c>
    </row>
    <row r="668">
      <c r="A668" s="21" t="s">
        <v>1045</v>
      </c>
    </row>
    <row r="669">
      <c r="A669" s="21"/>
    </row>
    <row r="670">
      <c r="A670" s="21">
        <v>10.8</v>
      </c>
    </row>
    <row r="671">
      <c r="A671" s="21" t="s">
        <v>858</v>
      </c>
    </row>
    <row r="672">
      <c r="A672" s="21"/>
    </row>
    <row r="673">
      <c r="A673" s="21">
        <v>11.8</v>
      </c>
    </row>
    <row r="674">
      <c r="A674" s="21" t="s">
        <v>1046</v>
      </c>
    </row>
    <row r="675">
      <c r="A675" s="21" t="s">
        <v>1047</v>
      </c>
    </row>
    <row r="676">
      <c r="A676" s="21" t="s">
        <v>846</v>
      </c>
    </row>
    <row r="677">
      <c r="A677" s="21" t="s">
        <v>948</v>
      </c>
    </row>
    <row r="678">
      <c r="A678" s="21" t="s">
        <v>830</v>
      </c>
    </row>
    <row r="679">
      <c r="A679" s="21" t="s">
        <v>1048</v>
      </c>
    </row>
    <row r="680">
      <c r="A680" s="21"/>
    </row>
    <row r="681">
      <c r="A681" s="21">
        <v>12.8</v>
      </c>
    </row>
    <row r="682">
      <c r="A682" s="21" t="s">
        <v>1049</v>
      </c>
    </row>
    <row r="683">
      <c r="A683" s="21" t="s">
        <v>814</v>
      </c>
    </row>
    <row r="684">
      <c r="A684" s="21" t="s">
        <v>1050</v>
      </c>
    </row>
    <row r="685">
      <c r="A685" s="21"/>
    </row>
    <row r="686">
      <c r="A686" s="21">
        <v>13.8</v>
      </c>
    </row>
    <row r="687">
      <c r="A687" s="21" t="s">
        <v>1051</v>
      </c>
    </row>
    <row r="688">
      <c r="A688" s="21" t="s">
        <v>1052</v>
      </c>
    </row>
    <row r="689">
      <c r="A689" s="21" t="s">
        <v>1039</v>
      </c>
    </row>
    <row r="690">
      <c r="A690" s="21" t="s">
        <v>975</v>
      </c>
    </row>
    <row r="691">
      <c r="A691" s="21"/>
    </row>
    <row r="692">
      <c r="A692" s="21">
        <v>14.8</v>
      </c>
    </row>
    <row r="693">
      <c r="A693" s="21" t="s">
        <v>1053</v>
      </c>
    </row>
    <row r="694">
      <c r="A694" s="21" t="s">
        <v>1054</v>
      </c>
    </row>
    <row r="695">
      <c r="A695" s="21" t="s">
        <v>829</v>
      </c>
    </row>
    <row r="696">
      <c r="A696" s="21" t="s">
        <v>902</v>
      </c>
    </row>
    <row r="697">
      <c r="A697" s="21" t="s">
        <v>894</v>
      </c>
    </row>
    <row r="698">
      <c r="A698" s="21"/>
    </row>
    <row r="699">
      <c r="A699" s="21">
        <v>15.8</v>
      </c>
    </row>
    <row r="700">
      <c r="A700" s="21" t="s">
        <v>970</v>
      </c>
    </row>
    <row r="701">
      <c r="A701" s="21"/>
    </row>
    <row r="702">
      <c r="A702" s="21">
        <v>16.8</v>
      </c>
    </row>
    <row r="703">
      <c r="A703" s="21" t="s">
        <v>1014</v>
      </c>
    </row>
    <row r="704">
      <c r="A704" s="21"/>
    </row>
    <row r="705">
      <c r="A705" s="21">
        <v>17.8</v>
      </c>
    </row>
    <row r="706">
      <c r="A706" s="21" t="s">
        <v>829</v>
      </c>
    </row>
    <row r="707">
      <c r="A707" s="21" t="s">
        <v>898</v>
      </c>
    </row>
    <row r="708">
      <c r="A708" s="21"/>
    </row>
    <row r="709">
      <c r="A709" s="21">
        <v>18.8</v>
      </c>
    </row>
    <row r="710">
      <c r="A710" s="21" t="s">
        <v>1055</v>
      </c>
    </row>
    <row r="711">
      <c r="A711" s="21" t="s">
        <v>857</v>
      </c>
    </row>
    <row r="712">
      <c r="A712" s="21" t="s">
        <v>1056</v>
      </c>
    </row>
    <row r="713">
      <c r="A713" s="21"/>
    </row>
    <row r="714">
      <c r="A714" s="21">
        <v>19.8</v>
      </c>
    </row>
    <row r="715">
      <c r="A715" s="21" t="s">
        <v>1057</v>
      </c>
    </row>
    <row r="716">
      <c r="A716" s="21" t="s">
        <v>843</v>
      </c>
    </row>
    <row r="717">
      <c r="A717" s="21"/>
    </row>
    <row r="718">
      <c r="A718" s="21" t="s">
        <v>1058</v>
      </c>
    </row>
    <row r="719">
      <c r="A719" s="21" t="s">
        <v>1059</v>
      </c>
    </row>
    <row r="720">
      <c r="A720" s="21" t="s">
        <v>829</v>
      </c>
    </row>
    <row r="721">
      <c r="A721" s="21" t="s">
        <v>882</v>
      </c>
    </row>
    <row r="722">
      <c r="A722" s="21" t="s">
        <v>1060</v>
      </c>
    </row>
    <row r="723">
      <c r="A723" s="21"/>
    </row>
    <row r="724">
      <c r="A724" s="21">
        <v>21.8</v>
      </c>
    </row>
    <row r="725">
      <c r="A725" s="21" t="s">
        <v>960</v>
      </c>
    </row>
    <row r="726">
      <c r="A726" s="21" t="s">
        <v>1061</v>
      </c>
    </row>
    <row r="727">
      <c r="A727" s="21" t="s">
        <v>820</v>
      </c>
    </row>
    <row r="728">
      <c r="A728" s="21" t="s">
        <v>1062</v>
      </c>
    </row>
    <row r="729">
      <c r="A729" s="21"/>
    </row>
    <row r="730">
      <c r="A730" s="21">
        <v>22.8</v>
      </c>
    </row>
    <row r="731">
      <c r="A731" s="21" t="s">
        <v>1063</v>
      </c>
    </row>
    <row r="732">
      <c r="A732" s="21" t="s">
        <v>1064</v>
      </c>
    </row>
    <row r="733">
      <c r="A733" s="21" t="s">
        <v>1056</v>
      </c>
    </row>
    <row r="734">
      <c r="A734" s="21" t="s">
        <v>1039</v>
      </c>
    </row>
    <row r="735">
      <c r="A735" s="21" t="s">
        <v>1057</v>
      </c>
    </row>
    <row r="736">
      <c r="A736" s="21" t="s">
        <v>829</v>
      </c>
    </row>
    <row r="737">
      <c r="A737" s="21" t="s">
        <v>1065</v>
      </c>
    </row>
    <row r="738">
      <c r="A738" s="21" t="s">
        <v>1066</v>
      </c>
    </row>
    <row r="739">
      <c r="A739" s="21"/>
    </row>
    <row r="740">
      <c r="A740" s="21">
        <v>23.8</v>
      </c>
    </row>
    <row r="741">
      <c r="A741" s="21" t="s">
        <v>1067</v>
      </c>
    </row>
    <row r="742">
      <c r="A742" s="21" t="s">
        <v>1068</v>
      </c>
    </row>
    <row r="743">
      <c r="A743" s="21" t="s">
        <v>1069</v>
      </c>
    </row>
    <row r="744">
      <c r="A744" s="21"/>
    </row>
    <row r="745">
      <c r="A745" s="21">
        <v>24.8</v>
      </c>
    </row>
    <row r="746">
      <c r="A746" s="21" t="s">
        <v>829</v>
      </c>
    </row>
    <row r="747">
      <c r="A747" s="21" t="s">
        <v>939</v>
      </c>
    </row>
    <row r="748">
      <c r="A748" s="21"/>
    </row>
    <row r="749">
      <c r="A749" s="21">
        <v>25.8</v>
      </c>
    </row>
    <row r="750">
      <c r="A750" s="21" t="s">
        <v>1070</v>
      </c>
    </row>
    <row r="751">
      <c r="A751" s="21" t="s">
        <v>820</v>
      </c>
    </row>
    <row r="752">
      <c r="A752" s="21"/>
    </row>
    <row r="753">
      <c r="A753" s="21">
        <v>26.8</v>
      </c>
    </row>
    <row r="754">
      <c r="A754" s="21" t="s">
        <v>829</v>
      </c>
    </row>
    <row r="755">
      <c r="A755" s="21" t="s">
        <v>1071</v>
      </c>
    </row>
    <row r="756">
      <c r="A756" s="21" t="s">
        <v>1072</v>
      </c>
    </row>
    <row r="757">
      <c r="A757" s="21"/>
    </row>
    <row r="758">
      <c r="A758" s="21">
        <v>27.8</v>
      </c>
    </row>
    <row r="759">
      <c r="A759" s="21" t="s">
        <v>1073</v>
      </c>
    </row>
    <row r="760">
      <c r="A760" s="21" t="s">
        <v>1074</v>
      </c>
    </row>
    <row r="761">
      <c r="A761" s="21" t="s">
        <v>1075</v>
      </c>
    </row>
    <row r="762">
      <c r="A762" s="21" t="s">
        <v>1010</v>
      </c>
    </row>
    <row r="763">
      <c r="A763" s="21"/>
    </row>
    <row r="764">
      <c r="A764" s="21">
        <v>28.8</v>
      </c>
    </row>
    <row r="765">
      <c r="A765" s="21" t="s">
        <v>1076</v>
      </c>
    </row>
    <row r="766">
      <c r="A766" s="21" t="s">
        <v>815</v>
      </c>
    </row>
    <row r="767">
      <c r="A767" s="21" t="s">
        <v>1077</v>
      </c>
    </row>
    <row r="768">
      <c r="A768" s="21" t="s">
        <v>1078</v>
      </c>
    </row>
    <row r="769">
      <c r="A769" s="21"/>
    </row>
    <row r="770">
      <c r="A770" s="21">
        <v>29.8</v>
      </c>
    </row>
    <row r="771">
      <c r="A771" s="21" t="s">
        <v>1079</v>
      </c>
    </row>
    <row r="772">
      <c r="A772" s="21" t="s">
        <v>1080</v>
      </c>
    </row>
    <row r="773">
      <c r="A773" s="21"/>
    </row>
    <row r="774">
      <c r="A774" s="21">
        <v>30.8</v>
      </c>
    </row>
    <row r="775">
      <c r="A775" s="21" t="s">
        <v>944</v>
      </c>
    </row>
    <row r="776">
      <c r="A776" s="21" t="s">
        <v>1081</v>
      </c>
    </row>
    <row r="777">
      <c r="A777" s="21" t="s">
        <v>829</v>
      </c>
    </row>
    <row r="778">
      <c r="A778" s="21" t="s">
        <v>1082</v>
      </c>
    </row>
    <row r="779">
      <c r="A779" s="21" t="s">
        <v>894</v>
      </c>
    </row>
    <row r="780">
      <c r="A780" s="21"/>
    </row>
    <row r="781">
      <c r="A781" s="21">
        <v>31.8</v>
      </c>
    </row>
    <row r="782">
      <c r="A782" s="21" t="s">
        <v>1083</v>
      </c>
    </row>
    <row r="783">
      <c r="A783" s="21" t="s">
        <v>898</v>
      </c>
    </row>
    <row r="784">
      <c r="A784" s="21" t="s">
        <v>829</v>
      </c>
    </row>
    <row r="785">
      <c r="A785" s="21" t="s">
        <v>1084</v>
      </c>
    </row>
    <row r="786">
      <c r="A786" s="21"/>
    </row>
    <row r="787">
      <c r="A787" s="21">
        <v>1.9</v>
      </c>
    </row>
    <row r="788">
      <c r="A788" s="21" t="s">
        <v>1085</v>
      </c>
    </row>
    <row r="789">
      <c r="A789" s="21" t="s">
        <v>858</v>
      </c>
    </row>
    <row r="790">
      <c r="A790" s="21"/>
    </row>
    <row r="791">
      <c r="A791" s="21">
        <v>3.9</v>
      </c>
    </row>
    <row r="792">
      <c r="A792" s="21" t="s">
        <v>846</v>
      </c>
    </row>
    <row r="793">
      <c r="A793" s="21" t="s">
        <v>814</v>
      </c>
    </row>
    <row r="794">
      <c r="A794" s="21" t="s">
        <v>1086</v>
      </c>
    </row>
    <row r="795">
      <c r="A795" s="21"/>
    </row>
    <row r="796">
      <c r="A796" s="21">
        <v>4.9</v>
      </c>
    </row>
    <row r="797">
      <c r="A797" s="21" t="s">
        <v>1087</v>
      </c>
    </row>
    <row r="798">
      <c r="A798" s="21" t="s">
        <v>1088</v>
      </c>
    </row>
    <row r="799">
      <c r="A799" s="21" t="s">
        <v>1010</v>
      </c>
    </row>
    <row r="800">
      <c r="A800" s="21"/>
    </row>
    <row r="801">
      <c r="A801" s="21">
        <v>5.9</v>
      </c>
    </row>
    <row r="802">
      <c r="A802" s="21" t="s">
        <v>846</v>
      </c>
    </row>
    <row r="803">
      <c r="A803" s="21" t="s">
        <v>1089</v>
      </c>
    </row>
    <row r="804">
      <c r="A804" s="21" t="s">
        <v>1090</v>
      </c>
    </row>
    <row r="805">
      <c r="A805" s="21" t="s">
        <v>1091</v>
      </c>
    </row>
    <row r="806">
      <c r="A806" s="21" t="s">
        <v>925</v>
      </c>
    </row>
    <row r="807">
      <c r="A807" s="21" t="s">
        <v>1092</v>
      </c>
    </row>
    <row r="808">
      <c r="A808" s="21"/>
    </row>
    <row r="809">
      <c r="A809" s="21">
        <v>6.9</v>
      </c>
    </row>
    <row r="810">
      <c r="A810" s="21" t="s">
        <v>1093</v>
      </c>
    </row>
    <row r="811">
      <c r="A811" s="21" t="s">
        <v>1094</v>
      </c>
    </row>
    <row r="812">
      <c r="A812" s="21" t="s">
        <v>1095</v>
      </c>
    </row>
    <row r="813">
      <c r="A813" s="21" t="s">
        <v>829</v>
      </c>
    </row>
    <row r="814">
      <c r="A814" s="21" t="s">
        <v>1096</v>
      </c>
    </row>
    <row r="815">
      <c r="A815" s="21" t="s">
        <v>1097</v>
      </c>
    </row>
    <row r="816">
      <c r="A816" s="21"/>
    </row>
    <row r="817">
      <c r="A817" s="21">
        <v>7.9</v>
      </c>
    </row>
    <row r="818">
      <c r="A818" s="21" t="s">
        <v>1098</v>
      </c>
    </row>
    <row r="819">
      <c r="A819" s="21" t="s">
        <v>1099</v>
      </c>
    </row>
    <row r="820">
      <c r="A820" s="21" t="s">
        <v>1096</v>
      </c>
    </row>
    <row r="821">
      <c r="A821" s="21" t="s">
        <v>1100</v>
      </c>
    </row>
    <row r="822">
      <c r="A822" s="21" t="s">
        <v>965</v>
      </c>
    </row>
    <row r="823">
      <c r="A823" s="21"/>
    </row>
    <row r="824">
      <c r="A824" s="21">
        <v>8.9</v>
      </c>
    </row>
    <row r="825">
      <c r="A825" s="21" t="s">
        <v>846</v>
      </c>
    </row>
    <row r="826">
      <c r="A826" s="21" t="s">
        <v>1057</v>
      </c>
    </row>
    <row r="827">
      <c r="A827" s="21" t="s">
        <v>980</v>
      </c>
    </row>
    <row r="828">
      <c r="A828" s="21" t="s">
        <v>1101</v>
      </c>
    </row>
    <row r="829">
      <c r="A829" s="21"/>
    </row>
    <row r="830">
      <c r="A830" s="21">
        <v>9.9</v>
      </c>
    </row>
    <row r="831">
      <c r="A831" s="21" t="s">
        <v>829</v>
      </c>
    </row>
    <row r="832">
      <c r="A832" s="21" t="s">
        <v>830</v>
      </c>
    </row>
    <row r="833">
      <c r="A833" s="21" t="s">
        <v>1102</v>
      </c>
    </row>
    <row r="834">
      <c r="A834" s="21" t="s">
        <v>1103</v>
      </c>
    </row>
    <row r="835">
      <c r="A835" s="21" t="s">
        <v>848</v>
      </c>
    </row>
    <row r="836">
      <c r="A836" s="21" t="s">
        <v>1096</v>
      </c>
    </row>
    <row r="837">
      <c r="A837" s="21" t="s">
        <v>1085</v>
      </c>
    </row>
    <row r="838">
      <c r="A838" s="21"/>
    </row>
    <row r="839">
      <c r="A839" s="21">
        <v>10.9</v>
      </c>
    </row>
    <row r="840">
      <c r="A840" s="21" t="s">
        <v>1104</v>
      </c>
    </row>
    <row r="841">
      <c r="A841" s="21" t="s">
        <v>1105</v>
      </c>
    </row>
    <row r="842">
      <c r="A842" s="21" t="s">
        <v>829</v>
      </c>
    </row>
    <row r="843">
      <c r="A843" s="21" t="s">
        <v>1106</v>
      </c>
    </row>
    <row r="844">
      <c r="A844" s="21" t="s">
        <v>1107</v>
      </c>
    </row>
    <row r="845">
      <c r="A845" s="21"/>
    </row>
    <row r="846">
      <c r="A846" s="21">
        <v>11.9</v>
      </c>
    </row>
    <row r="847">
      <c r="A847" s="21" t="s">
        <v>829</v>
      </c>
    </row>
    <row r="848">
      <c r="A848" s="21"/>
    </row>
    <row r="849">
      <c r="A849" s="21">
        <v>12.9</v>
      </c>
    </row>
    <row r="850">
      <c r="A850" s="21" t="s">
        <v>1108</v>
      </c>
    </row>
    <row r="851">
      <c r="A851" s="21" t="s">
        <v>829</v>
      </c>
    </row>
    <row r="852">
      <c r="A852" s="21" t="s">
        <v>815</v>
      </c>
    </row>
    <row r="853">
      <c r="A853" s="21" t="s">
        <v>843</v>
      </c>
    </row>
    <row r="854">
      <c r="A854" s="21" t="s">
        <v>1109</v>
      </c>
    </row>
    <row r="855">
      <c r="A855" s="21"/>
    </row>
    <row r="856">
      <c r="A856" s="21"/>
    </row>
    <row r="857">
      <c r="A857" s="21">
        <v>13.9</v>
      </c>
    </row>
    <row r="858">
      <c r="A858" s="21" t="s">
        <v>829</v>
      </c>
    </row>
    <row r="859">
      <c r="A859" s="21" t="s">
        <v>1057</v>
      </c>
    </row>
    <row r="860">
      <c r="A860" s="21" t="s">
        <v>1110</v>
      </c>
    </row>
    <row r="861">
      <c r="A861" s="21" t="s">
        <v>1111</v>
      </c>
    </row>
    <row r="862">
      <c r="A862" s="21"/>
    </row>
    <row r="863">
      <c r="A863" s="21">
        <v>14.9</v>
      </c>
    </row>
    <row r="864">
      <c r="A864" s="21" t="s">
        <v>1112</v>
      </c>
    </row>
    <row r="865">
      <c r="A865" s="21" t="s">
        <v>1113</v>
      </c>
    </row>
    <row r="866">
      <c r="A866" s="21" t="s">
        <v>1114</v>
      </c>
    </row>
    <row r="867">
      <c r="A867" s="21"/>
    </row>
    <row r="868">
      <c r="A868" s="21">
        <v>15.9</v>
      </c>
    </row>
    <row r="869">
      <c r="A869" s="21" t="s">
        <v>892</v>
      </c>
    </row>
    <row r="870">
      <c r="A870" s="21" t="s">
        <v>820</v>
      </c>
    </row>
    <row r="871">
      <c r="A871" s="21" t="s">
        <v>1115</v>
      </c>
    </row>
    <row r="872">
      <c r="A872" s="21" t="s">
        <v>1116</v>
      </c>
    </row>
    <row r="873">
      <c r="A873" s="21"/>
    </row>
    <row r="874">
      <c r="A874" s="21">
        <v>16.9</v>
      </c>
    </row>
    <row r="875">
      <c r="A875" s="21" t="s">
        <v>1117</v>
      </c>
    </row>
    <row r="876">
      <c r="A876" s="21" t="s">
        <v>829</v>
      </c>
    </row>
    <row r="877">
      <c r="A877" s="21" t="s">
        <v>912</v>
      </c>
    </row>
    <row r="878">
      <c r="A878" s="21"/>
    </row>
    <row r="879">
      <c r="A879" s="21" t="s">
        <v>1118</v>
      </c>
    </row>
    <row r="880">
      <c r="A880" s="21">
        <v>600</v>
      </c>
    </row>
    <row r="881">
      <c r="A881" s="21" t="s">
        <v>1119</v>
      </c>
    </row>
    <row r="882">
      <c r="A882" s="21" t="s">
        <v>1120</v>
      </c>
    </row>
    <row r="883">
      <c r="A883" s="21" t="s">
        <v>1121</v>
      </c>
    </row>
    <row r="884">
      <c r="A884" s="21" t="s">
        <v>1122</v>
      </c>
    </row>
    <row r="885">
      <c r="A885" s="21" t="s">
        <v>1123</v>
      </c>
    </row>
    <row r="886">
      <c r="A886" s="21"/>
    </row>
    <row r="887">
      <c r="A887" s="21">
        <v>18.9</v>
      </c>
    </row>
    <row r="888">
      <c r="A888" s="21" t="s">
        <v>1124</v>
      </c>
    </row>
    <row r="889">
      <c r="A889" s="21" t="s">
        <v>1125</v>
      </c>
    </row>
    <row r="890">
      <c r="A890" s="21"/>
    </row>
    <row r="891">
      <c r="A891" s="21">
        <v>19.9</v>
      </c>
    </row>
    <row r="892">
      <c r="A892" s="21" t="s">
        <v>1126</v>
      </c>
    </row>
    <row r="893">
      <c r="A893" s="21"/>
    </row>
    <row r="894">
      <c r="A894" s="21">
        <v>20.9</v>
      </c>
    </row>
    <row r="895">
      <c r="A895" s="21" t="s">
        <v>1127</v>
      </c>
    </row>
    <row r="896">
      <c r="A896" s="21" t="e">
        <f>+ 500  acc    630</f>
        <v>#NAME?</v>
      </c>
    </row>
    <row r="897">
      <c r="A897" s="21" t="s">
        <v>1128</v>
      </c>
    </row>
    <row r="898">
      <c r="A898" s="21" t="s">
        <v>1129</v>
      </c>
    </row>
    <row r="899">
      <c r="A899" s="21" t="s">
        <v>1130</v>
      </c>
    </row>
    <row r="900">
      <c r="A900" s="21" t="s">
        <v>1131</v>
      </c>
    </row>
    <row r="901">
      <c r="A901" s="21" t="s">
        <v>1132</v>
      </c>
    </row>
    <row r="902">
      <c r="A902" s="21" t="s">
        <v>1133</v>
      </c>
    </row>
    <row r="903">
      <c r="A903" s="21" t="s">
        <v>1134</v>
      </c>
    </row>
    <row r="904">
      <c r="A904" s="21" t="s">
        <v>1135</v>
      </c>
    </row>
    <row r="905">
      <c r="A905" s="21" t="s">
        <v>1136</v>
      </c>
    </row>
    <row r="906">
      <c r="A906" s="21"/>
    </row>
    <row r="907">
      <c r="A907" s="21">
        <v>21.9</v>
      </c>
    </row>
    <row r="908">
      <c r="A908" s="21" t="s">
        <v>1137</v>
      </c>
    </row>
    <row r="909">
      <c r="A909" s="21" t="e">
        <f>+ 150 Acc   200</f>
        <v>#NAME?</v>
      </c>
    </row>
    <row r="910">
      <c r="A910" s="21" t="s">
        <v>1138</v>
      </c>
    </row>
    <row r="911">
      <c r="A911" s="21"/>
    </row>
    <row r="912">
      <c r="A912" s="21">
        <v>22.9</v>
      </c>
    </row>
    <row r="913">
      <c r="A913" s="21" t="s">
        <v>1139</v>
      </c>
    </row>
    <row r="914">
      <c r="A914" s="21" t="e">
        <f>+ 200     220    loan from wifey</f>
        <v>#NAME?</v>
      </c>
    </row>
    <row r="915">
      <c r="A915" s="21"/>
    </row>
    <row r="916">
      <c r="A916" s="21">
        <v>23.9</v>
      </c>
    </row>
    <row r="917">
      <c r="A917" s="21" t="s">
        <v>1140</v>
      </c>
    </row>
    <row r="918">
      <c r="A918" s="21"/>
    </row>
    <row r="919">
      <c r="A919" s="21">
        <v>24.9</v>
      </c>
    </row>
    <row r="920">
      <c r="A920" s="21" t="s">
        <v>1141</v>
      </c>
    </row>
    <row r="921">
      <c r="A921" s="21" t="s">
        <v>1142</v>
      </c>
    </row>
    <row r="922">
      <c r="A922" s="21" t="s">
        <v>1143</v>
      </c>
    </row>
    <row r="923">
      <c r="A923" s="21" t="s">
        <v>1144</v>
      </c>
    </row>
    <row r="924">
      <c r="A924" s="21" t="s">
        <v>1145</v>
      </c>
    </row>
    <row r="925">
      <c r="A925" s="21"/>
    </row>
    <row r="926">
      <c r="A926" s="21">
        <v>25.9</v>
      </c>
    </row>
    <row r="927">
      <c r="A927" s="21" t="s">
        <v>1146</v>
      </c>
    </row>
    <row r="928">
      <c r="A928" s="21" t="s">
        <v>1147</v>
      </c>
    </row>
    <row r="929">
      <c r="A929" s="21" t="s">
        <v>1148</v>
      </c>
    </row>
    <row r="930">
      <c r="A930" s="21" t="s">
        <v>1149</v>
      </c>
    </row>
    <row r="931">
      <c r="A931" s="21"/>
    </row>
    <row r="932">
      <c r="A932" s="21" t="s">
        <v>1150</v>
      </c>
    </row>
    <row r="933">
      <c r="A933" s="21" t="s">
        <v>1151</v>
      </c>
    </row>
    <row r="934">
      <c r="A934" s="21" t="s">
        <v>1152</v>
      </c>
    </row>
    <row r="935">
      <c r="A935" s="21" t="s">
        <v>1153</v>
      </c>
    </row>
    <row r="936">
      <c r="A936" s="21" t="s">
        <v>1154</v>
      </c>
    </row>
    <row r="937">
      <c r="A937" s="21"/>
    </row>
    <row r="938">
      <c r="A938" s="21">
        <v>28.9</v>
      </c>
    </row>
    <row r="939">
      <c r="A939" s="21" t="s">
        <v>1155</v>
      </c>
    </row>
    <row r="940">
      <c r="A940" s="21" t="s">
        <v>1156</v>
      </c>
    </row>
    <row r="941">
      <c r="A941" s="21" t="s">
        <v>1157</v>
      </c>
    </row>
    <row r="942">
      <c r="A942" s="21"/>
    </row>
    <row r="943">
      <c r="A943" s="21">
        <v>29.9</v>
      </c>
    </row>
    <row r="944">
      <c r="A944" s="21" t="s">
        <v>1158</v>
      </c>
    </row>
    <row r="945">
      <c r="A945" s="21" t="s">
        <v>1159</v>
      </c>
    </row>
    <row r="946">
      <c r="A946" s="21"/>
    </row>
    <row r="947">
      <c r="A947" s="21">
        <v>30.9</v>
      </c>
    </row>
    <row r="948">
      <c r="A948" s="21" t="e">
        <f>+ 200  loan from wife    310</f>
        <v>#NAME?</v>
      </c>
    </row>
    <row r="949">
      <c r="A949" s="21" t="s">
        <v>1160</v>
      </c>
    </row>
    <row r="950">
      <c r="A950" s="21" t="s">
        <v>1161</v>
      </c>
    </row>
    <row r="951">
      <c r="A951" s="21" t="s">
        <v>1162</v>
      </c>
    </row>
    <row r="952">
      <c r="A952" s="21"/>
    </row>
    <row r="953">
      <c r="A953" s="21"/>
    </row>
    <row r="954">
      <c r="A954" s="21">
        <v>1.1</v>
      </c>
    </row>
    <row r="955">
      <c r="A955" s="21" t="s">
        <v>1163</v>
      </c>
    </row>
    <row r="956">
      <c r="A956" s="21" t="s">
        <v>1164</v>
      </c>
    </row>
    <row r="957">
      <c r="A957" s="21" t="e">
        <f>+ 500 from Main      520</f>
        <v>#NAME?</v>
      </c>
    </row>
    <row r="958">
      <c r="A958" s="21" t="s">
        <v>1165</v>
      </c>
    </row>
    <row r="959">
      <c r="A959" s="21" t="s">
        <v>1166</v>
      </c>
    </row>
    <row r="960">
      <c r="A960" s="21"/>
    </row>
    <row r="961">
      <c r="A961" s="21">
        <v>2.1</v>
      </c>
    </row>
    <row r="962">
      <c r="A962" s="21" t="s">
        <v>1167</v>
      </c>
    </row>
    <row r="963">
      <c r="A963" s="21"/>
    </row>
    <row r="964">
      <c r="A964" s="21">
        <v>3.1</v>
      </c>
    </row>
    <row r="965">
      <c r="A965" s="21" t="s">
        <v>1168</v>
      </c>
    </row>
    <row r="966">
      <c r="A966" s="21" t="s">
        <v>1169</v>
      </c>
    </row>
    <row r="967">
      <c r="A967" s="21" t="s">
        <v>1170</v>
      </c>
    </row>
    <row r="968">
      <c r="A968" s="21" t="s">
        <v>1171</v>
      </c>
    </row>
    <row r="969">
      <c r="A969" s="21" t="s">
        <v>1172</v>
      </c>
    </row>
    <row r="970">
      <c r="A970" s="21" t="s">
        <v>1173</v>
      </c>
    </row>
    <row r="971">
      <c r="A971" s="21"/>
    </row>
    <row r="972">
      <c r="A972" s="21">
        <v>4.1</v>
      </c>
    </row>
    <row r="973">
      <c r="A973" s="21" t="s">
        <v>1174</v>
      </c>
    </row>
    <row r="974">
      <c r="A974" s="21" t="s">
        <v>1175</v>
      </c>
    </row>
    <row r="975">
      <c r="A975" s="21" t="s">
        <v>1176</v>
      </c>
    </row>
    <row r="976">
      <c r="A976" s="21" t="s">
        <v>1177</v>
      </c>
    </row>
    <row r="977">
      <c r="A977" s="21"/>
    </row>
    <row r="978">
      <c r="A978" s="21">
        <v>5.1</v>
      </c>
    </row>
    <row r="979">
      <c r="A979" s="21" t="s">
        <v>1178</v>
      </c>
    </row>
    <row r="980">
      <c r="A980" s="21" t="e">
        <f>+ 5     Main          600</f>
        <v>#NAME?</v>
      </c>
    </row>
    <row r="981">
      <c r="A981" s="21" t="s">
        <v>1179</v>
      </c>
    </row>
    <row r="982">
      <c r="A982" s="21" t="s">
        <v>1180</v>
      </c>
    </row>
    <row r="983">
      <c r="A983" s="21" t="s">
        <v>1181</v>
      </c>
    </row>
    <row r="984">
      <c r="A984" s="21" t="s">
        <v>1182</v>
      </c>
    </row>
    <row r="985">
      <c r="A985" s="21"/>
    </row>
    <row r="986">
      <c r="A986" s="21">
        <v>6.1</v>
      </c>
    </row>
    <row r="987">
      <c r="A987" s="21" t="s">
        <v>1183</v>
      </c>
    </row>
    <row r="988">
      <c r="A988" s="21" t="e">
        <f>+ 1500   Main    1525</f>
        <v>#NAME?</v>
      </c>
    </row>
    <row r="989">
      <c r="A989" s="21" t="s">
        <v>1184</v>
      </c>
    </row>
    <row r="990">
      <c r="A990" s="21" t="s">
        <v>1185</v>
      </c>
    </row>
    <row r="991">
      <c r="A991" s="21" t="s">
        <v>1186</v>
      </c>
    </row>
    <row r="992">
      <c r="A992" s="21"/>
    </row>
    <row r="993">
      <c r="A993" s="21" t="s">
        <v>1187</v>
      </c>
    </row>
    <row r="994">
      <c r="A994" s="21" t="s">
        <v>1188</v>
      </c>
    </row>
    <row r="995">
      <c r="A995" s="21" t="s">
        <v>1189</v>
      </c>
    </row>
    <row r="996">
      <c r="A996" s="21" t="s">
        <v>1190</v>
      </c>
    </row>
    <row r="997">
      <c r="A997" s="21" t="s">
        <v>1191</v>
      </c>
    </row>
    <row r="998">
      <c r="A998" s="21" t="s">
        <v>1192</v>
      </c>
    </row>
    <row r="999">
      <c r="A999" s="21" t="s">
        <v>1193</v>
      </c>
    </row>
    <row r="1000">
      <c r="A1000" s="21" t="s">
        <v>1194</v>
      </c>
    </row>
    <row r="1001">
      <c r="A1001" s="21" t="s">
        <v>1195</v>
      </c>
    </row>
    <row r="1002">
      <c r="A1002" s="21" t="s">
        <v>1196</v>
      </c>
    </row>
    <row r="1003">
      <c r="A1003" s="21" t="s">
        <v>1197</v>
      </c>
    </row>
    <row r="1004">
      <c r="A1004" s="21" t="s">
        <v>1198</v>
      </c>
    </row>
    <row r="1005">
      <c r="A1005" s="21"/>
    </row>
    <row r="1006">
      <c r="A1006" s="21">
        <v>11.1</v>
      </c>
    </row>
    <row r="1007">
      <c r="A1007" s="21" t="s">
        <v>1199</v>
      </c>
    </row>
    <row r="1008">
      <c r="A1008" s="21"/>
    </row>
    <row r="1009">
      <c r="A1009" s="21">
        <v>12.1</v>
      </c>
    </row>
    <row r="1010">
      <c r="A1010" s="21" t="e">
        <f>+100   loan    95</f>
        <v>#NAME?</v>
      </c>
    </row>
    <row r="1011">
      <c r="A1011" s="21" t="s">
        <v>1200</v>
      </c>
    </row>
    <row r="1012">
      <c r="A1012" s="21" t="s">
        <v>1201</v>
      </c>
    </row>
    <row r="1013">
      <c r="A1013" s="21" t="s">
        <v>1202</v>
      </c>
    </row>
    <row r="1014">
      <c r="A1014" s="21" t="s">
        <v>1203</v>
      </c>
    </row>
    <row r="1015">
      <c r="A1015" s="21" t="e">
        <f>+500    Main       510</f>
        <v>#NAME?</v>
      </c>
    </row>
    <row r="1016">
      <c r="A1016" s="21" t="s">
        <v>1204</v>
      </c>
    </row>
    <row r="1017">
      <c r="A1017" s="21" t="s">
        <v>1205</v>
      </c>
    </row>
    <row r="1018">
      <c r="A1018" s="21" t="s">
        <v>1206</v>
      </c>
    </row>
    <row r="1019">
      <c r="A1019" s="21" t="s">
        <v>1207</v>
      </c>
    </row>
    <row r="1020">
      <c r="A1020" s="21"/>
    </row>
    <row r="1021">
      <c r="A1021" s="21">
        <v>13.1</v>
      </c>
    </row>
    <row r="1022">
      <c r="A1022" s="21" t="s">
        <v>1208</v>
      </c>
    </row>
    <row r="1023">
      <c r="A1023" s="21" t="s">
        <v>1209</v>
      </c>
    </row>
    <row r="1024">
      <c r="A1024" s="21"/>
    </row>
    <row r="1025">
      <c r="A1025" s="21">
        <v>14.1</v>
      </c>
    </row>
    <row r="1026">
      <c r="A1026" s="21" t="s">
        <v>1210</v>
      </c>
    </row>
    <row r="1027">
      <c r="A1027" s="21" t="s">
        <v>1211</v>
      </c>
    </row>
    <row r="1028">
      <c r="A1028" s="21"/>
    </row>
    <row r="1029">
      <c r="A1029" s="21">
        <v>15.1</v>
      </c>
    </row>
    <row r="1030">
      <c r="A1030" s="21" t="s">
        <v>1212</v>
      </c>
    </row>
    <row r="1031">
      <c r="A1031" s="21" t="s">
        <v>1213</v>
      </c>
    </row>
    <row r="1032">
      <c r="A1032" s="21" t="s">
        <v>1214</v>
      </c>
    </row>
    <row r="1033">
      <c r="A1033" s="21" t="s">
        <v>1215</v>
      </c>
    </row>
    <row r="1034">
      <c r="A1034" s="21" t="e">
        <f>+ 500    Main   525</f>
        <v>#NAME?</v>
      </c>
    </row>
    <row r="1035">
      <c r="A1035" s="21" t="s">
        <v>1216</v>
      </c>
    </row>
    <row r="1036">
      <c r="A1036" s="21"/>
    </row>
    <row r="1037">
      <c r="A1037" s="21">
        <v>16.1</v>
      </c>
    </row>
    <row r="1038">
      <c r="A1038" s="21" t="s">
        <v>1217</v>
      </c>
    </row>
    <row r="1039">
      <c r="A1039" s="21" t="s">
        <v>1218</v>
      </c>
    </row>
    <row r="1040">
      <c r="A1040" s="21" t="s">
        <v>1219</v>
      </c>
    </row>
    <row r="1041">
      <c r="A1041" s="21" t="s">
        <v>1220</v>
      </c>
    </row>
    <row r="1042">
      <c r="A1042" s="21"/>
    </row>
    <row r="1043">
      <c r="A1043" s="21">
        <v>17.1</v>
      </c>
    </row>
    <row r="1044">
      <c r="A1044" s="21" t="s">
        <v>1221</v>
      </c>
    </row>
    <row r="1045">
      <c r="A1045" s="21" t="s">
        <v>1222</v>
      </c>
    </row>
    <row r="1046">
      <c r="A1046" s="21" t="s">
        <v>1223</v>
      </c>
    </row>
    <row r="1047">
      <c r="A1047" s="21"/>
    </row>
    <row r="1048">
      <c r="A1048" s="21">
        <v>18.1</v>
      </c>
    </row>
    <row r="1049">
      <c r="A1049" s="21" t="e">
        <f>+1000 Main  1130</f>
        <v>#NAME?</v>
      </c>
    </row>
    <row r="1050">
      <c r="A1050" s="21" t="s">
        <v>1224</v>
      </c>
    </row>
    <row r="1051">
      <c r="A1051" s="21" t="s">
        <v>1225</v>
      </c>
    </row>
    <row r="1052">
      <c r="A1052" s="21"/>
    </row>
    <row r="1053">
      <c r="A1053" s="21">
        <v>19.1</v>
      </c>
    </row>
    <row r="1054">
      <c r="A1054" s="21" t="s">
        <v>1226</v>
      </c>
    </row>
    <row r="1055">
      <c r="A1055" s="21" t="e">
        <f>+500 Main    565</f>
        <v>#NAME?</v>
      </c>
    </row>
    <row r="1056">
      <c r="A1056" s="21" t="s">
        <v>1227</v>
      </c>
    </row>
    <row r="1057">
      <c r="A1057" s="21" t="s">
        <v>1228</v>
      </c>
    </row>
    <row r="1058">
      <c r="A1058" s="21" t="s">
        <v>1229</v>
      </c>
    </row>
    <row r="1059">
      <c r="A1059" s="21" t="s">
        <v>1230</v>
      </c>
    </row>
    <row r="1060">
      <c r="A1060" s="21"/>
    </row>
    <row r="1061">
      <c r="A1061" s="21">
        <v>20.1</v>
      </c>
    </row>
    <row r="1062">
      <c r="A1062" s="21" t="s">
        <v>1231</v>
      </c>
    </row>
    <row r="1063">
      <c r="A1063" s="21" t="s">
        <v>1232</v>
      </c>
    </row>
    <row r="1064">
      <c r="A1064" s="21" t="s">
        <v>1233</v>
      </c>
    </row>
    <row r="1065">
      <c r="A1065" s="21" t="s">
        <v>1234</v>
      </c>
    </row>
    <row r="1066">
      <c r="A1066" s="21"/>
    </row>
    <row r="1067">
      <c r="A1067" s="21">
        <v>21.1</v>
      </c>
    </row>
    <row r="1068">
      <c r="A1068" s="21" t="s">
        <v>1235</v>
      </c>
    </row>
    <row r="1069">
      <c r="A1069" s="21" t="s">
        <v>1236</v>
      </c>
    </row>
    <row r="1070">
      <c r="A1070" s="21"/>
    </row>
    <row r="1071">
      <c r="A1071" s="21">
        <v>22.1</v>
      </c>
    </row>
    <row r="1072">
      <c r="A1072" s="21" t="s">
        <v>1237</v>
      </c>
    </row>
    <row r="1073">
      <c r="A1073" s="21" t="s">
        <v>1238</v>
      </c>
    </row>
    <row r="1074">
      <c r="A1074" s="21" t="e">
        <f>+ 500 main    520</f>
        <v>#NAME?</v>
      </c>
    </row>
    <row r="1075">
      <c r="A1075" s="21" t="s">
        <v>1239</v>
      </c>
    </row>
    <row r="1076">
      <c r="A1076" s="21" t="s">
        <v>1240</v>
      </c>
    </row>
    <row r="1077">
      <c r="A1077" s="21"/>
    </row>
    <row r="1078">
      <c r="A1078" s="21">
        <v>23.1</v>
      </c>
    </row>
    <row r="1079">
      <c r="A1079" s="21" t="e">
        <f>+ 500   main    735</f>
        <v>#NAME?</v>
      </c>
    </row>
    <row r="1080">
      <c r="A1080" s="21" t="s">
        <v>1241</v>
      </c>
    </row>
    <row r="1081">
      <c r="A1081" s="21" t="s">
        <v>1242</v>
      </c>
    </row>
    <row r="1082">
      <c r="A1082" s="21" t="s">
        <v>1243</v>
      </c>
    </row>
    <row r="1083">
      <c r="A1083" s="21" t="s">
        <v>1244</v>
      </c>
    </row>
    <row r="1084">
      <c r="A1084" s="21" t="s">
        <v>1245</v>
      </c>
    </row>
    <row r="1085">
      <c r="A1085" s="21"/>
    </row>
    <row r="1086">
      <c r="A1086" s="21">
        <v>24.1</v>
      </c>
    </row>
    <row r="1087">
      <c r="A1087" s="21" t="s">
        <v>1246</v>
      </c>
    </row>
    <row r="1088">
      <c r="A1088" s="21"/>
    </row>
    <row r="1089">
      <c r="A1089" s="21">
        <v>25.1</v>
      </c>
    </row>
    <row r="1090">
      <c r="A1090" s="21" t="s">
        <v>1247</v>
      </c>
    </row>
    <row r="1091">
      <c r="A1091" s="21" t="e">
        <f>+ 500 Main   610</f>
        <v>#NAME?</v>
      </c>
    </row>
    <row r="1092">
      <c r="A1092" s="21" t="s">
        <v>1248</v>
      </c>
    </row>
    <row r="1093">
      <c r="A1093" s="21"/>
    </row>
    <row r="1094">
      <c r="A1094" s="21">
        <v>26.1</v>
      </c>
    </row>
    <row r="1095">
      <c r="A1095" s="21" t="s">
        <v>1249</v>
      </c>
    </row>
    <row r="1096">
      <c r="A1096" s="21" t="s">
        <v>1250</v>
      </c>
    </row>
    <row r="1097">
      <c r="A1097" s="21" t="s">
        <v>1251</v>
      </c>
    </row>
    <row r="1098">
      <c r="A1098" s="21" t="s">
        <v>1252</v>
      </c>
    </row>
    <row r="1099">
      <c r="A1099" s="21"/>
    </row>
    <row r="1100">
      <c r="A1100" s="21">
        <v>27.1</v>
      </c>
    </row>
    <row r="1101">
      <c r="A1101" s="21" t="s">
        <v>1253</v>
      </c>
    </row>
    <row r="1102">
      <c r="A1102" s="21" t="s">
        <v>1254</v>
      </c>
    </row>
    <row r="1103">
      <c r="A1103" s="21"/>
    </row>
    <row r="1104">
      <c r="A1104" s="21">
        <v>28.1</v>
      </c>
    </row>
    <row r="1105">
      <c r="A1105" s="21" t="s">
        <v>1255</v>
      </c>
    </row>
    <row r="1106">
      <c r="A1106" s="21"/>
    </row>
    <row r="1107">
      <c r="A1107" s="21">
        <v>29.1</v>
      </c>
    </row>
    <row r="1108">
      <c r="A1108" s="21" t="s">
        <v>1256</v>
      </c>
    </row>
    <row r="1109">
      <c r="A1109" s="21" t="s">
        <v>1257</v>
      </c>
    </row>
    <row r="1110">
      <c r="A1110" s="21" t="s">
        <v>1258</v>
      </c>
    </row>
    <row r="1111">
      <c r="A1111" s="21" t="s">
        <v>1259</v>
      </c>
    </row>
    <row r="1112">
      <c r="A1112" s="21"/>
    </row>
    <row r="1113">
      <c r="A1113" s="21">
        <v>31.1</v>
      </c>
    </row>
    <row r="1114">
      <c r="A1114" s="21" t="s">
        <v>1260</v>
      </c>
    </row>
    <row r="1115">
      <c r="A1115" s="21" t="s">
        <v>1261</v>
      </c>
    </row>
    <row r="1116">
      <c r="A1116" s="21"/>
    </row>
    <row r="1117">
      <c r="A1117" s="21">
        <v>1.11</v>
      </c>
    </row>
    <row r="1118">
      <c r="A1118" s="21" t="s">
        <v>1262</v>
      </c>
    </row>
    <row r="1119">
      <c r="A1119" s="21" t="s">
        <v>1263</v>
      </c>
    </row>
    <row r="1120">
      <c r="A1120" s="21"/>
    </row>
    <row r="1121">
      <c r="A1121" s="21">
        <v>2.11</v>
      </c>
    </row>
    <row r="1122">
      <c r="A1122" s="21" t="e">
        <f>+ 170   Main    170</f>
        <v>#NAME?</v>
      </c>
    </row>
    <row r="1123">
      <c r="A1123" s="21" t="s">
        <v>1264</v>
      </c>
    </row>
    <row r="1124">
      <c r="A1124" s="21"/>
    </row>
    <row r="1125">
      <c r="A1125" s="21">
        <v>3.11</v>
      </c>
    </row>
    <row r="1126">
      <c r="A1126" s="21" t="s">
        <v>1265</v>
      </c>
    </row>
    <row r="1127">
      <c r="A1127" s="21" t="e">
        <f>+ 1000   Main    1060</f>
        <v>#NAME?</v>
      </c>
    </row>
    <row r="1128">
      <c r="A1128" s="21" t="s">
        <v>1266</v>
      </c>
    </row>
    <row r="1129">
      <c r="A1129" s="21"/>
    </row>
    <row r="1130">
      <c r="A1130" s="21">
        <v>4.11</v>
      </c>
    </row>
    <row r="1131">
      <c r="A1131" s="21" t="s">
        <v>1267</v>
      </c>
    </row>
    <row r="1132">
      <c r="A1132" s="21" t="s">
        <v>1268</v>
      </c>
    </row>
    <row r="1133">
      <c r="A1133" s="21" t="s">
        <v>1269</v>
      </c>
    </row>
    <row r="1134">
      <c r="A1134" s="21" t="s">
        <v>1270</v>
      </c>
    </row>
    <row r="1135">
      <c r="A1135" s="21" t="s">
        <v>1271</v>
      </c>
    </row>
    <row r="1136">
      <c r="A1136" s="21" t="s">
        <v>1272</v>
      </c>
    </row>
    <row r="1137">
      <c r="A1137" s="21" t="s">
        <v>1273</v>
      </c>
    </row>
    <row r="1138">
      <c r="A1138" s="21" t="s">
        <v>1274</v>
      </c>
    </row>
    <row r="1139">
      <c r="A1139" s="21"/>
    </row>
    <row r="1140">
      <c r="A1140" s="21">
        <v>5.11</v>
      </c>
    </row>
    <row r="1141">
      <c r="A1141" s="21" t="s">
        <v>1275</v>
      </c>
    </row>
    <row r="1142">
      <c r="A1142" s="21" t="s">
        <v>1276</v>
      </c>
    </row>
    <row r="1143">
      <c r="A1143" s="21" t="e">
        <f>+ 100 loan  135</f>
        <v>#NAME?</v>
      </c>
    </row>
    <row r="1144">
      <c r="A1144" s="21"/>
    </row>
    <row r="1145">
      <c r="A1145" s="21">
        <v>6.11</v>
      </c>
    </row>
    <row r="1146">
      <c r="A1146" s="21" t="s">
        <v>1277</v>
      </c>
    </row>
    <row r="1147">
      <c r="A1147" s="21" t="s">
        <v>1278</v>
      </c>
    </row>
    <row r="1148">
      <c r="A1148" s="21" t="e">
        <f>+ 400  Main   510</f>
        <v>#NAME?</v>
      </c>
    </row>
    <row r="1149">
      <c r="A1149" s="21" t="s">
        <v>1279</v>
      </c>
    </row>
    <row r="1150">
      <c r="A1150" s="21" t="s">
        <v>1280</v>
      </c>
    </row>
    <row r="1151">
      <c r="A1151" s="21" t="s">
        <v>1281</v>
      </c>
    </row>
    <row r="1152">
      <c r="A1152" s="21" t="s">
        <v>1282</v>
      </c>
    </row>
    <row r="1153">
      <c r="A1153" s="21" t="s">
        <v>1283</v>
      </c>
    </row>
    <row r="1154">
      <c r="A1154" s="21"/>
    </row>
    <row r="1155">
      <c r="A1155" s="21">
        <v>7.11</v>
      </c>
    </row>
    <row r="1156">
      <c r="A1156" s="21" t="s">
        <v>1284</v>
      </c>
    </row>
    <row r="1157">
      <c r="A1157" s="21" t="s">
        <v>1285</v>
      </c>
    </row>
    <row r="1158">
      <c r="A1158" s="21" t="s">
        <v>1286</v>
      </c>
    </row>
    <row r="1159">
      <c r="A1159" s="21" t="s">
        <v>1287</v>
      </c>
    </row>
    <row r="1160">
      <c r="A1160" s="21"/>
    </row>
    <row r="1161">
      <c r="A1161" s="21">
        <v>8.11</v>
      </c>
    </row>
    <row r="1162">
      <c r="A1162" s="21" t="s">
        <v>1288</v>
      </c>
    </row>
    <row r="1163">
      <c r="A1163" s="21" t="s">
        <v>1289</v>
      </c>
    </row>
    <row r="1164">
      <c r="A1164" s="21" t="e">
        <f>+ 150  Main   150</f>
        <v>#NAME?</v>
      </c>
    </row>
    <row r="1165">
      <c r="A1165" s="21" t="s">
        <v>1290</v>
      </c>
    </row>
    <row r="1166">
      <c r="A1166" s="21" t="s">
        <v>1291</v>
      </c>
    </row>
    <row r="1167">
      <c r="A1167" s="21" t="s">
        <v>1292</v>
      </c>
    </row>
    <row r="1168">
      <c r="A1168" s="21"/>
    </row>
    <row r="1169">
      <c r="A1169" s="21">
        <v>9.11</v>
      </c>
    </row>
    <row r="1170">
      <c r="A1170" s="21" t="s">
        <v>1293</v>
      </c>
    </row>
    <row r="1171">
      <c r="A1171" s="21" t="s">
        <v>1294</v>
      </c>
    </row>
    <row r="1172">
      <c r="A1172" s="21" t="e">
        <f>+ 300  Main   315</f>
        <v>#NAME?</v>
      </c>
    </row>
    <row r="1173">
      <c r="A1173" s="21" t="s">
        <v>1295</v>
      </c>
    </row>
    <row r="1174">
      <c r="A1174" s="21" t="s">
        <v>1296</v>
      </c>
    </row>
    <row r="1175">
      <c r="A1175" s="21" t="s">
        <v>1297</v>
      </c>
    </row>
    <row r="1176">
      <c r="A1176" s="21"/>
    </row>
    <row r="1177">
      <c r="A1177" s="21">
        <v>10.11</v>
      </c>
    </row>
    <row r="1178">
      <c r="A1178" s="21" t="s">
        <v>1298</v>
      </c>
    </row>
    <row r="1179">
      <c r="A1179" s="21" t="s">
        <v>1299</v>
      </c>
    </row>
    <row r="1180">
      <c r="A1180" s="21" t="e">
        <f>+ 550  Main   515</f>
        <v>#NAME?</v>
      </c>
    </row>
    <row r="1181">
      <c r="A1181" s="21" t="s">
        <v>1300</v>
      </c>
    </row>
    <row r="1182">
      <c r="A1182" s="21" t="s">
        <v>1301</v>
      </c>
    </row>
    <row r="1183">
      <c r="A1183" s="21" t="s">
        <v>1302</v>
      </c>
    </row>
    <row r="1184">
      <c r="A1184" s="21" t="s">
        <v>1303</v>
      </c>
    </row>
    <row r="1185">
      <c r="A1185" s="21"/>
    </row>
    <row r="1186">
      <c r="A1186" s="21">
        <v>11.11</v>
      </c>
    </row>
    <row r="1187">
      <c r="A1187" s="21" t="e">
        <f>+ 500  Main       635</f>
        <v>#NAME?</v>
      </c>
    </row>
    <row r="1188">
      <c r="A1188" s="21" t="s">
        <v>1304</v>
      </c>
    </row>
    <row r="1189">
      <c r="A1189" s="21" t="s">
        <v>1305</v>
      </c>
    </row>
    <row r="1190">
      <c r="A1190" s="21" t="s">
        <v>1306</v>
      </c>
    </row>
    <row r="1191">
      <c r="A1191" s="21" t="s">
        <v>1307</v>
      </c>
    </row>
    <row r="1192">
      <c r="A1192" s="21" t="s">
        <v>1308</v>
      </c>
    </row>
    <row r="1193">
      <c r="A1193" s="21" t="s">
        <v>1309</v>
      </c>
    </row>
    <row r="1194">
      <c r="A1194" s="21"/>
    </row>
    <row r="1195">
      <c r="A1195" s="21">
        <v>12.11</v>
      </c>
    </row>
    <row r="1196">
      <c r="A1196" s="21" t="e">
        <f>+ 300  Main    380</f>
        <v>#NAME?</v>
      </c>
    </row>
    <row r="1197">
      <c r="A1197" s="21" t="e">
        <f>+ 150   Loan    530</f>
        <v>#NAME?</v>
      </c>
    </row>
    <row r="1198">
      <c r="A1198" s="21" t="s">
        <v>1310</v>
      </c>
    </row>
    <row r="1199">
      <c r="A1199" s="21" t="s">
        <v>1311</v>
      </c>
    </row>
    <row r="1200">
      <c r="A1200" s="21" t="e">
        <f>+ 500  Main    700</f>
        <v>#NAME?</v>
      </c>
    </row>
    <row r="1201">
      <c r="A1201" s="21" t="s">
        <v>1312</v>
      </c>
    </row>
    <row r="1202">
      <c r="A1202" s="21" t="s">
        <v>1313</v>
      </c>
    </row>
    <row r="1203">
      <c r="A1203" s="21" t="s">
        <v>1314</v>
      </c>
    </row>
    <row r="1204">
      <c r="A1204" s="21" t="e">
        <f>+ 1500   Main  1810</f>
        <v>#NAME?</v>
      </c>
    </row>
    <row r="1205">
      <c r="A1205" s="21" t="s">
        <v>1315</v>
      </c>
    </row>
    <row r="1206">
      <c r="A1206" s="21" t="s">
        <v>1316</v>
      </c>
    </row>
    <row r="1207">
      <c r="A1207" s="21" t="s">
        <v>1317</v>
      </c>
    </row>
    <row r="1208">
      <c r="A1208" s="21" t="s">
        <v>1318</v>
      </c>
    </row>
    <row r="1209">
      <c r="A1209" s="21" t="s">
        <v>1319</v>
      </c>
    </row>
    <row r="1210">
      <c r="A1210" s="21" t="e">
        <f>+ 400   Main   500</f>
        <v>#NAME?</v>
      </c>
    </row>
    <row r="1211">
      <c r="A1211" s="21" t="s">
        <v>1320</v>
      </c>
    </row>
    <row r="1212">
      <c r="A1212" s="21"/>
    </row>
    <row r="1213">
      <c r="A1213" s="21">
        <v>13.11</v>
      </c>
    </row>
    <row r="1214">
      <c r="A1214" s="21" t="e">
        <f>+ 600    Main    1000</f>
        <v>#NAME?</v>
      </c>
    </row>
    <row r="1215">
      <c r="A1215" s="21" t="s">
        <v>1321</v>
      </c>
    </row>
    <row r="1216">
      <c r="A1216" s="21" t="s">
        <v>1322</v>
      </c>
    </row>
    <row r="1217">
      <c r="A1217" s="21" t="s">
        <v>1323</v>
      </c>
    </row>
    <row r="1218">
      <c r="A1218" s="21"/>
    </row>
    <row r="1219">
      <c r="A1219" s="21">
        <v>14.11</v>
      </c>
    </row>
    <row r="1220">
      <c r="A1220" s="21" t="s">
        <v>1324</v>
      </c>
    </row>
    <row r="1221">
      <c r="A1221" s="21"/>
    </row>
    <row r="1222">
      <c r="A1222" s="21">
        <v>15.11</v>
      </c>
    </row>
    <row r="1223">
      <c r="A1223" s="21" t="s">
        <v>1325</v>
      </c>
    </row>
    <row r="1224">
      <c r="A1224" s="21" t="s">
        <v>1326</v>
      </c>
    </row>
    <row r="1225">
      <c r="A1225" s="21" t="s">
        <v>1327</v>
      </c>
    </row>
    <row r="1226">
      <c r="A1226" s="21"/>
    </row>
    <row r="1227">
      <c r="A1227" s="21">
        <v>16.11</v>
      </c>
    </row>
    <row r="1228">
      <c r="A1228" s="21" t="s">
        <v>1328</v>
      </c>
    </row>
    <row r="1229">
      <c r="A1229" s="21" t="s">
        <v>1329</v>
      </c>
    </row>
    <row r="1230">
      <c r="A1230" s="21" t="s">
        <v>1330</v>
      </c>
    </row>
    <row r="1231">
      <c r="A1231" s="21" t="s">
        <v>1331</v>
      </c>
    </row>
    <row r="1232">
      <c r="A1232" s="21" t="s">
        <v>1332</v>
      </c>
    </row>
    <row r="1233">
      <c r="A1233" s="21"/>
    </row>
    <row r="1234">
      <c r="A1234" s="21">
        <v>17.11</v>
      </c>
    </row>
    <row r="1235">
      <c r="A1235" s="21" t="s">
        <v>1333</v>
      </c>
    </row>
    <row r="1236">
      <c r="A1236" s="21"/>
    </row>
    <row r="1237">
      <c r="A1237" s="21">
        <v>18.11</v>
      </c>
    </row>
    <row r="1238">
      <c r="A1238" s="21" t="s">
        <v>1334</v>
      </c>
    </row>
    <row r="1239">
      <c r="A1239" s="21" t="s">
        <v>1335</v>
      </c>
    </row>
    <row r="1240">
      <c r="A1240" s="21" t="s">
        <v>1336</v>
      </c>
    </row>
    <row r="1241">
      <c r="A1241" s="21"/>
    </row>
    <row r="1242">
      <c r="A1242" s="21">
        <v>19.11</v>
      </c>
    </row>
    <row r="1243">
      <c r="A1243" s="21" t="e">
        <f>+ 700  Main   935</f>
        <v>#NAME?</v>
      </c>
    </row>
    <row r="1244">
      <c r="A1244" s="21" t="s">
        <v>1337</v>
      </c>
    </row>
    <row r="1245">
      <c r="A1245" s="21" t="s">
        <v>1338</v>
      </c>
    </row>
    <row r="1246">
      <c r="A1246" s="21" t="s">
        <v>1339</v>
      </c>
    </row>
    <row r="1247">
      <c r="A1247" s="21" t="s">
        <v>1340</v>
      </c>
    </row>
    <row r="1248">
      <c r="A1248" s="21" t="s">
        <v>1341</v>
      </c>
    </row>
    <row r="1249">
      <c r="A1249" s="21" t="s">
        <v>1342</v>
      </c>
    </row>
    <row r="1250">
      <c r="A1250" s="21" t="s">
        <v>1343</v>
      </c>
    </row>
    <row r="1251">
      <c r="A1251" s="21"/>
    </row>
    <row r="1252">
      <c r="A1252" s="21">
        <v>20.11</v>
      </c>
    </row>
    <row r="1253">
      <c r="A1253" s="21" t="s">
        <v>1344</v>
      </c>
    </row>
    <row r="1254">
      <c r="A1254" s="21" t="s">
        <v>1345</v>
      </c>
    </row>
    <row r="1255">
      <c r="A1255" s="21" t="e">
        <f>+ 500   Main    515</f>
        <v>#NAME?</v>
      </c>
    </row>
    <row r="1256">
      <c r="A1256" s="21" t="s">
        <v>1346</v>
      </c>
    </row>
    <row r="1257">
      <c r="A1257" s="21"/>
    </row>
    <row r="1258">
      <c r="A1258" s="21">
        <v>22.11</v>
      </c>
    </row>
    <row r="1259">
      <c r="A1259" s="21" t="s">
        <v>1347</v>
      </c>
    </row>
    <row r="1260">
      <c r="A1260" s="21" t="s">
        <v>1348</v>
      </c>
    </row>
    <row r="1261">
      <c r="A1261" s="21" t="e">
        <f>+ 100 wifey  255</f>
        <v>#NAME?</v>
      </c>
    </row>
    <row r="1262">
      <c r="A1262" s="21" t="s">
        <v>1349</v>
      </c>
    </row>
    <row r="1263">
      <c r="A1263" s="21" t="e">
        <f>+ 400 Main  405</f>
        <v>#NAME?</v>
      </c>
    </row>
    <row r="1264">
      <c r="A1264" s="21" t="s">
        <v>1350</v>
      </c>
    </row>
    <row r="1265">
      <c r="A1265" s="21" t="s">
        <v>1351</v>
      </c>
    </row>
    <row r="1266">
      <c r="A1266" s="21" t="s">
        <v>1352</v>
      </c>
    </row>
    <row r="1267">
      <c r="A1267" s="21" t="s">
        <v>1353</v>
      </c>
    </row>
    <row r="1268">
      <c r="A1268" s="21"/>
    </row>
    <row r="1269">
      <c r="A1269" s="21">
        <v>23.11</v>
      </c>
    </row>
    <row r="1270">
      <c r="A1270" s="21" t="s">
        <v>1354</v>
      </c>
    </row>
    <row r="1271">
      <c r="A1271" s="21"/>
    </row>
    <row r="1272">
      <c r="A1272" s="21">
        <v>24.11</v>
      </c>
    </row>
    <row r="1273">
      <c r="A1273" s="21" t="s">
        <v>1355</v>
      </c>
    </row>
    <row r="1274">
      <c r="A1274" s="21"/>
    </row>
    <row r="1275">
      <c r="A1275" s="21">
        <v>26.11</v>
      </c>
    </row>
    <row r="1276">
      <c r="A1276" s="21" t="e">
        <f>+ 100   Main   240</f>
        <v>#NAME?</v>
      </c>
    </row>
    <row r="1277">
      <c r="A1277" s="21" t="s">
        <v>1356</v>
      </c>
    </row>
    <row r="1278">
      <c r="A1278" s="21" t="s">
        <v>1357</v>
      </c>
    </row>
    <row r="1279">
      <c r="A1279" s="21" t="s">
        <v>1358</v>
      </c>
    </row>
    <row r="1280">
      <c r="A1280" s="21" t="s">
        <v>1359</v>
      </c>
    </row>
    <row r="1281">
      <c r="A1281" s="21" t="s">
        <v>1360</v>
      </c>
    </row>
    <row r="1282">
      <c r="A1282" s="21"/>
    </row>
    <row r="1283">
      <c r="A1283" s="21">
        <v>27.11</v>
      </c>
    </row>
    <row r="1284">
      <c r="A1284" s="21" t="s">
        <v>1361</v>
      </c>
    </row>
    <row r="1285">
      <c r="A1285" s="21"/>
    </row>
    <row r="1286">
      <c r="A1286" s="21">
        <v>28.11</v>
      </c>
    </row>
    <row r="1287">
      <c r="A1287" s="21" t="s">
        <v>1362</v>
      </c>
    </row>
    <row r="1288">
      <c r="A1288" s="21" t="s">
        <v>1363</v>
      </c>
    </row>
    <row r="1289">
      <c r="A1289" s="21"/>
    </row>
    <row r="1290">
      <c r="A1290" s="21">
        <v>29.11</v>
      </c>
    </row>
    <row r="1291">
      <c r="A1291" s="21" t="s">
        <v>1364</v>
      </c>
    </row>
    <row r="1292">
      <c r="A1292" s="21" t="e">
        <f>+ 200    Ma Su   240</f>
        <v>#NAME?</v>
      </c>
    </row>
    <row r="1293">
      <c r="A1293" s="21" t="s">
        <v>1365</v>
      </c>
    </row>
    <row r="1294">
      <c r="A1294" s="21" t="s">
        <v>1366</v>
      </c>
    </row>
    <row r="1295">
      <c r="A1295" s="21" t="s">
        <v>1367</v>
      </c>
    </row>
    <row r="1296">
      <c r="A1296" s="21"/>
    </row>
    <row r="1297">
      <c r="A1297" s="21">
        <v>30.11</v>
      </c>
    </row>
    <row r="1298">
      <c r="A1298" s="21" t="s">
        <v>1368</v>
      </c>
    </row>
    <row r="1299">
      <c r="A1299" s="21"/>
    </row>
    <row r="1300">
      <c r="A1300" s="21">
        <v>1.12</v>
      </c>
    </row>
    <row r="1301">
      <c r="A1301" s="21" t="s">
        <v>1369</v>
      </c>
    </row>
    <row r="1302">
      <c r="A1302" s="21"/>
    </row>
    <row r="1303">
      <c r="A1303" s="21">
        <v>2.12</v>
      </c>
    </row>
    <row r="1304">
      <c r="A1304" s="21" t="s">
        <v>1370</v>
      </c>
    </row>
    <row r="1305">
      <c r="A1305" s="21" t="s">
        <v>1371</v>
      </c>
    </row>
    <row r="1306">
      <c r="A1306" s="21" t="s">
        <v>1372</v>
      </c>
    </row>
    <row r="1307">
      <c r="A1307" s="21" t="e">
        <f>+ 100   loan    110</f>
        <v>#NAME?</v>
      </c>
    </row>
    <row r="1308">
      <c r="A1308" s="21" t="s">
        <v>1373</v>
      </c>
    </row>
    <row r="1309">
      <c r="A1309" s="21" t="s">
        <v>1374</v>
      </c>
    </row>
    <row r="1310">
      <c r="A1310" s="21" t="s">
        <v>1375</v>
      </c>
    </row>
    <row r="1311">
      <c r="A1311" s="21"/>
    </row>
    <row r="1312">
      <c r="A1312" s="21">
        <v>3.12</v>
      </c>
    </row>
    <row r="1313">
      <c r="A1313" s="21" t="e">
        <f>+ 600   Loan   615</f>
        <v>#NAME?</v>
      </c>
    </row>
    <row r="1314">
      <c r="A1314" s="21" t="s">
        <v>1376</v>
      </c>
    </row>
    <row r="1315">
      <c r="A1315" s="21"/>
    </row>
    <row r="1316">
      <c r="A1316" s="21">
        <v>4.12</v>
      </c>
    </row>
    <row r="1317">
      <c r="A1317" s="21" t="s">
        <v>1377</v>
      </c>
    </row>
    <row r="1318">
      <c r="A1318" s="21" t="s">
        <v>1378</v>
      </c>
    </row>
    <row r="1319">
      <c r="A1319" s="21" t="s">
        <v>1379</v>
      </c>
    </row>
    <row r="1320">
      <c r="A1320" s="21"/>
    </row>
    <row r="1321">
      <c r="A1321" s="21">
        <v>5.12</v>
      </c>
    </row>
    <row r="1322">
      <c r="A1322" s="21" t="s">
        <v>1380</v>
      </c>
    </row>
    <row r="1323">
      <c r="A1323" s="21" t="s">
        <v>1381</v>
      </c>
    </row>
    <row r="1324">
      <c r="A1324" s="21" t="s">
        <v>1382</v>
      </c>
    </row>
    <row r="1325">
      <c r="A1325" s="21" t="s">
        <v>1383</v>
      </c>
    </row>
    <row r="1326">
      <c r="A1326" s="21" t="s">
        <v>1384</v>
      </c>
    </row>
    <row r="1327">
      <c r="A1327" s="21"/>
    </row>
    <row r="1328">
      <c r="A1328" s="21">
        <v>6.12</v>
      </c>
    </row>
    <row r="1329">
      <c r="A1329" s="21" t="s">
        <v>1385</v>
      </c>
    </row>
    <row r="1330">
      <c r="A1330" s="21"/>
    </row>
    <row r="1331">
      <c r="A1331" s="21">
        <v>7.12</v>
      </c>
    </row>
    <row r="1332">
      <c r="A1332" s="21" t="s">
        <v>1386</v>
      </c>
    </row>
    <row r="1333">
      <c r="A1333" s="21"/>
    </row>
    <row r="1334">
      <c r="A1334" s="21">
        <v>8.12</v>
      </c>
    </row>
    <row r="1335">
      <c r="A1335" s="21" t="e">
        <f>+ 70     TV          70</f>
        <v>#NAME?</v>
      </c>
    </row>
    <row r="1336">
      <c r="A1336" s="21" t="e">
        <f>+ 50    Dwd       120</f>
        <v>#NAME?</v>
      </c>
    </row>
    <row r="1337">
      <c r="A1337" s="21" t="s">
        <v>1387</v>
      </c>
    </row>
    <row r="1338">
      <c r="A1338" s="21" t="s">
        <v>1388</v>
      </c>
    </row>
    <row r="1339">
      <c r="A1339" s="21"/>
    </row>
    <row r="1340">
      <c r="A1340" s="21">
        <v>9.12</v>
      </c>
    </row>
    <row r="1341">
      <c r="A1341" s="21" t="s">
        <v>1389</v>
      </c>
    </row>
    <row r="1342">
      <c r="A1342" s="21" t="s">
        <v>1390</v>
      </c>
    </row>
    <row r="1343">
      <c r="A1343" s="21"/>
    </row>
    <row r="1344">
      <c r="A1344" s="21">
        <v>12.12</v>
      </c>
    </row>
    <row r="1345">
      <c r="A1345" s="21" t="e">
        <f>+ 2000   Loan    2030</f>
        <v>#NAME?</v>
      </c>
    </row>
    <row r="1346">
      <c r="A1346" s="21" t="s">
        <v>1391</v>
      </c>
    </row>
    <row r="1347">
      <c r="A1347" s="21" t="s">
        <v>1392</v>
      </c>
    </row>
    <row r="1348">
      <c r="A1348" s="21" t="s">
        <v>1393</v>
      </c>
    </row>
    <row r="1349">
      <c r="A1349" s="21" t="s">
        <v>1394</v>
      </c>
    </row>
    <row r="1350">
      <c r="A1350" s="21" t="s">
        <v>1395</v>
      </c>
    </row>
    <row r="1351">
      <c r="A1351" s="21"/>
    </row>
    <row r="1352">
      <c r="A1352" s="21">
        <v>13.12</v>
      </c>
    </row>
    <row r="1353">
      <c r="A1353" s="21" t="s">
        <v>1396</v>
      </c>
    </row>
    <row r="1354">
      <c r="A1354" s="21"/>
    </row>
    <row r="1355">
      <c r="A1355" s="21">
        <v>14.12</v>
      </c>
    </row>
    <row r="1356">
      <c r="A1356" s="21" t="s">
        <v>1397</v>
      </c>
    </row>
    <row r="1357">
      <c r="A1357" s="21" t="s">
        <v>1398</v>
      </c>
    </row>
    <row r="1358">
      <c r="A1358" s="21" t="s">
        <v>1399</v>
      </c>
    </row>
    <row r="1359">
      <c r="A1359" s="21"/>
    </row>
    <row r="1360">
      <c r="A1360" s="21">
        <v>15.12</v>
      </c>
    </row>
    <row r="1361">
      <c r="A1361" s="21" t="s">
        <v>1400</v>
      </c>
    </row>
    <row r="1362">
      <c r="A1362" s="21" t="s">
        <v>1401</v>
      </c>
    </row>
    <row r="1363">
      <c r="A1363" s="21" t="s">
        <v>1402</v>
      </c>
    </row>
    <row r="1364">
      <c r="A1364" s="21"/>
    </row>
    <row r="1365">
      <c r="A1365" s="21">
        <v>16.12</v>
      </c>
    </row>
    <row r="1366">
      <c r="A1366" s="21" t="s">
        <v>1403</v>
      </c>
    </row>
    <row r="1367">
      <c r="A1367" s="21" t="s">
        <v>1404</v>
      </c>
    </row>
    <row r="1368">
      <c r="A1368" s="21"/>
    </row>
    <row r="1369">
      <c r="A1369" s="21">
        <v>17.12</v>
      </c>
    </row>
    <row r="1370">
      <c r="A1370" s="21" t="s">
        <v>1405</v>
      </c>
    </row>
    <row r="1371">
      <c r="A1371" s="21"/>
    </row>
    <row r="1372">
      <c r="A1372" s="21">
        <v>18.12</v>
      </c>
    </row>
    <row r="1373">
      <c r="A1373" s="21" t="s">
        <v>1406</v>
      </c>
    </row>
    <row r="1374">
      <c r="A1374" s="21" t="s">
        <v>1407</v>
      </c>
    </row>
    <row r="1375">
      <c r="A1375" s="21"/>
    </row>
    <row r="1376">
      <c r="A1376" s="21">
        <v>19.12</v>
      </c>
    </row>
    <row r="1377">
      <c r="A1377" s="21" t="e">
        <f>+ 200   loan   245</f>
        <v>#NAME?</v>
      </c>
    </row>
    <row r="1378">
      <c r="A1378" s="21" t="s">
        <v>1408</v>
      </c>
    </row>
    <row r="1379">
      <c r="A1379" s="21" t="s">
        <v>1409</v>
      </c>
    </row>
    <row r="1380">
      <c r="A1380" s="21"/>
    </row>
    <row r="1381">
      <c r="A1381" s="21">
        <v>20.12</v>
      </c>
    </row>
    <row r="1382">
      <c r="A1382" s="21" t="s">
        <v>1410</v>
      </c>
    </row>
    <row r="1383">
      <c r="A1383" s="21" t="s">
        <v>1411</v>
      </c>
    </row>
    <row r="1384">
      <c r="A1384" s="21"/>
    </row>
    <row r="1385">
      <c r="A1385" s="21">
        <v>21.12</v>
      </c>
    </row>
    <row r="1386">
      <c r="A1386" s="21" t="s">
        <v>1412</v>
      </c>
    </row>
    <row r="1387">
      <c r="A1387" s="21" t="s">
        <v>1413</v>
      </c>
    </row>
    <row r="1388">
      <c r="A1388" s="21" t="s">
        <v>1414</v>
      </c>
    </row>
    <row r="1389">
      <c r="A1389" s="21" t="s">
        <v>1415</v>
      </c>
    </row>
    <row r="1390">
      <c r="A1390" s="21" t="s">
        <v>1416</v>
      </c>
    </row>
    <row r="1391">
      <c r="A1391" s="21"/>
    </row>
    <row r="1392">
      <c r="A1392" s="21">
        <v>22.12</v>
      </c>
    </row>
    <row r="1393">
      <c r="A1393" s="21" t="s">
        <v>1417</v>
      </c>
    </row>
    <row r="1394">
      <c r="A1394" s="21" t="s">
        <v>1418</v>
      </c>
    </row>
    <row r="1395">
      <c r="A1395" s="21"/>
    </row>
    <row r="1396">
      <c r="A1396" s="21">
        <v>28.12</v>
      </c>
    </row>
    <row r="1397">
      <c r="A1397" s="21" t="e">
        <f>+ 590  Loan   590</f>
        <v>#NAME?</v>
      </c>
    </row>
    <row r="1398">
      <c r="A1398" s="21" t="e">
        <f>+ 30    Loan   620</f>
        <v>#NAME?</v>
      </c>
    </row>
    <row r="1399">
      <c r="A1399" s="21" t="s">
        <v>1419</v>
      </c>
    </row>
    <row r="1400">
      <c r="A1400" s="21" t="s">
        <v>1420</v>
      </c>
    </row>
    <row r="1401">
      <c r="A1401" s="21" t="s">
        <v>1421</v>
      </c>
    </row>
    <row r="1402">
      <c r="A1402" s="21" t="s">
        <v>1422</v>
      </c>
    </row>
    <row r="1403">
      <c r="A1403" s="21"/>
    </row>
    <row r="1404">
      <c r="A1404" s="21">
        <v>29.12</v>
      </c>
    </row>
    <row r="1405">
      <c r="A1405" s="21" t="s">
        <v>1423</v>
      </c>
    </row>
    <row r="1406">
      <c r="A1406" s="21"/>
    </row>
    <row r="1407">
      <c r="A1407" s="21">
        <v>30.12</v>
      </c>
    </row>
    <row r="1408">
      <c r="A1408" s="21" t="e">
        <f>+ 200  Loan   225</f>
        <v>#NAME?</v>
      </c>
    </row>
    <row r="1409">
      <c r="A1409" s="21" t="s">
        <v>1424</v>
      </c>
    </row>
    <row r="1410">
      <c r="A1410" s="21" t="s">
        <v>1425</v>
      </c>
    </row>
    <row r="1411">
      <c r="A1411" s="21" t="s">
        <v>1426</v>
      </c>
    </row>
    <row r="1412">
      <c r="A1412" s="21" t="s">
        <v>1427</v>
      </c>
    </row>
    <row r="1413">
      <c r="A1413" s="21"/>
    </row>
    <row r="1414">
      <c r="A1414" s="21">
        <v>31.12</v>
      </c>
    </row>
    <row r="1415">
      <c r="A1415" s="21" t="s">
        <v>1428</v>
      </c>
    </row>
    <row r="1416">
      <c r="A1416" s="21"/>
    </row>
    <row r="1417">
      <c r="A1417" s="21">
        <v>1.1</v>
      </c>
    </row>
    <row r="1418">
      <c r="A1418" s="21" t="s">
        <v>1429</v>
      </c>
    </row>
    <row r="1419">
      <c r="A1419" s="21" t="e">
        <f>+ 30  footwear  50</f>
        <v>#NAME?</v>
      </c>
    </row>
    <row r="1420">
      <c r="A1420" s="21" t="s">
        <v>1430</v>
      </c>
    </row>
    <row r="1421">
      <c r="A1421" s="21" t="s">
        <v>1431</v>
      </c>
    </row>
    <row r="1422">
      <c r="A1422" s="21"/>
    </row>
    <row r="1423">
      <c r="A1423" s="21">
        <v>2.1</v>
      </c>
    </row>
    <row r="1424">
      <c r="A1424" s="21" t="e">
        <f>+ 48  footwear  48</f>
        <v>#NAME?</v>
      </c>
    </row>
    <row r="1425">
      <c r="A1425" s="21" t="s">
        <v>1432</v>
      </c>
    </row>
    <row r="1426">
      <c r="A1426" s="21" t="s">
        <v>1433</v>
      </c>
    </row>
    <row r="1427">
      <c r="A1427" s="21" t="s">
        <v>1434</v>
      </c>
    </row>
    <row r="1428">
      <c r="A1428" s="21"/>
    </row>
    <row r="1429">
      <c r="A1429" s="21">
        <v>3.1</v>
      </c>
    </row>
    <row r="1430">
      <c r="A1430" s="21" t="e">
        <f>+ 100  Loan   108</f>
        <v>#NAME?</v>
      </c>
    </row>
    <row r="1431">
      <c r="A1431" s="21" t="s">
        <v>1435</v>
      </c>
    </row>
    <row r="1432">
      <c r="A1432" s="21" t="s">
        <v>1436</v>
      </c>
    </row>
    <row r="1433">
      <c r="A1433" s="21"/>
    </row>
    <row r="1434">
      <c r="A1434" s="21">
        <v>4.1</v>
      </c>
    </row>
    <row r="1435">
      <c r="A1435" s="21" t="s">
        <v>1437</v>
      </c>
    </row>
    <row r="1436">
      <c r="A1436" s="21" t="s">
        <v>1438</v>
      </c>
    </row>
    <row r="1437">
      <c r="A1437" s="21"/>
    </row>
    <row r="1438">
      <c r="A1438" s="21">
        <v>5.1</v>
      </c>
    </row>
    <row r="1439">
      <c r="A1439" s="21" t="e">
        <f>+ 76  footwear 76</f>
        <v>#NAME?</v>
      </c>
    </row>
    <row r="1440">
      <c r="A1440" s="21" t="s">
        <v>1439</v>
      </c>
    </row>
    <row r="1441">
      <c r="A1441" s="21" t="s">
        <v>1440</v>
      </c>
    </row>
    <row r="1442">
      <c r="A1442" s="21" t="s">
        <v>1441</v>
      </c>
    </row>
    <row r="1443">
      <c r="A1443" s="21" t="s">
        <v>1442</v>
      </c>
    </row>
    <row r="1444">
      <c r="A1444" s="21" t="e">
        <f>+ 44   footwear   44</f>
        <v>#NAME?</v>
      </c>
    </row>
    <row r="1445">
      <c r="A1445" s="21" t="e">
        <f>+ 50   loan    94</f>
        <v>#NAME?</v>
      </c>
    </row>
    <row r="1446">
      <c r="A1446" s="21" t="s">
        <v>1443</v>
      </c>
    </row>
    <row r="1447">
      <c r="A1447" s="21" t="s">
        <v>1444</v>
      </c>
    </row>
    <row r="1448">
      <c r="A1448" s="21"/>
    </row>
    <row r="1449">
      <c r="A1449" s="21">
        <v>6.1</v>
      </c>
    </row>
    <row r="1450">
      <c r="A1450" s="21" t="e">
        <f>+ 41  footwear   71</f>
        <v>#NAME?</v>
      </c>
    </row>
    <row r="1451">
      <c r="A1451" s="21" t="s">
        <v>1445</v>
      </c>
    </row>
    <row r="1452">
      <c r="A1452" s="21" t="s">
        <v>1446</v>
      </c>
    </row>
    <row r="1453">
      <c r="A1453" s="21" t="s">
        <v>1447</v>
      </c>
    </row>
    <row r="1454">
      <c r="A1454" s="21" t="s">
        <v>1448</v>
      </c>
    </row>
    <row r="1455">
      <c r="A1455" s="21"/>
    </row>
    <row r="1456">
      <c r="A1456" s="21">
        <v>7.1</v>
      </c>
    </row>
    <row r="1457">
      <c r="A1457" s="21" t="s">
        <v>1449</v>
      </c>
    </row>
    <row r="1458">
      <c r="A1458" s="21"/>
    </row>
    <row r="1459">
      <c r="A1459" s="21">
        <v>9.1</v>
      </c>
    </row>
    <row r="1460">
      <c r="A1460" s="21" t="e">
        <f>+ 100  H Loan 105</f>
        <v>#NAME?</v>
      </c>
    </row>
    <row r="1461">
      <c r="A1461" s="21" t="e">
        <f>+ 40  Loan    145</f>
        <v>#NAME?</v>
      </c>
    </row>
    <row r="1462">
      <c r="A1462" s="21" t="s">
        <v>1450</v>
      </c>
    </row>
    <row r="1463">
      <c r="A1463" s="21" t="s">
        <v>1451</v>
      </c>
    </row>
    <row r="1464">
      <c r="A1464" s="21" t="s">
        <v>1452</v>
      </c>
    </row>
    <row r="1465">
      <c r="A1465" s="21" t="s">
        <v>1453</v>
      </c>
    </row>
    <row r="1466">
      <c r="A1466" s="21"/>
    </row>
    <row r="1467">
      <c r="A1467" s="21">
        <v>10.1</v>
      </c>
    </row>
    <row r="1468">
      <c r="A1468" s="21" t="e">
        <f>+ 57  footwear   57</f>
        <v>#NAME?</v>
      </c>
    </row>
    <row r="1469">
      <c r="A1469" s="21" t="s">
        <v>1454</v>
      </c>
    </row>
    <row r="1470">
      <c r="A1470" s="21" t="s">
        <v>1455</v>
      </c>
    </row>
    <row r="1471">
      <c r="A1471" s="21" t="s">
        <v>1456</v>
      </c>
    </row>
    <row r="1472">
      <c r="A1472" s="21"/>
    </row>
    <row r="1473">
      <c r="A1473" s="21">
        <v>18.1</v>
      </c>
    </row>
    <row r="1474">
      <c r="A1474" s="21" t="e">
        <f>+ 200   Loan  210</f>
        <v>#NAME?</v>
      </c>
    </row>
    <row r="1475">
      <c r="A1475" s="21" t="s">
        <v>1457</v>
      </c>
    </row>
    <row r="1476">
      <c r="A1476" s="21" t="s">
        <v>1458</v>
      </c>
    </row>
    <row r="1477">
      <c r="A1477" s="21" t="s">
        <v>1459</v>
      </c>
    </row>
    <row r="1478">
      <c r="A1478" s="21" t="s">
        <v>1460</v>
      </c>
    </row>
    <row r="1479">
      <c r="A1479" s="21" t="s">
        <v>1461</v>
      </c>
    </row>
    <row r="1480">
      <c r="A1480" s="21" t="s">
        <v>1462</v>
      </c>
    </row>
    <row r="1481">
      <c r="A1481" s="21"/>
    </row>
    <row r="1482">
      <c r="A1482" s="21">
        <v>20.1</v>
      </c>
    </row>
    <row r="1483">
      <c r="A1483" s="21" t="s">
        <v>1463</v>
      </c>
    </row>
    <row r="1484">
      <c r="A1484" s="21" t="e">
        <f>+ 40  loan  50</f>
        <v>#NAME?</v>
      </c>
    </row>
    <row r="1485">
      <c r="A1485" s="21" t="s">
        <v>1464</v>
      </c>
    </row>
    <row r="1486">
      <c r="A1486" s="21"/>
    </row>
    <row r="1487">
      <c r="A1487" s="21">
        <v>21.1</v>
      </c>
    </row>
    <row r="1488">
      <c r="A1488" s="21" t="e">
        <f>+ 55   loan  65</f>
        <v>#NAME?</v>
      </c>
    </row>
    <row r="1489">
      <c r="A1489" s="21" t="s">
        <v>1465</v>
      </c>
    </row>
    <row r="1490">
      <c r="A1490" s="21" t="s">
        <v>1466</v>
      </c>
    </row>
    <row r="1491">
      <c r="A1491" s="21"/>
    </row>
    <row r="1492">
      <c r="A1492" s="21">
        <v>22.1</v>
      </c>
    </row>
    <row r="1493">
      <c r="A1493" s="21" t="e">
        <f>+ 30  loan  30</f>
        <v>#NAME?</v>
      </c>
    </row>
    <row r="1494">
      <c r="A1494" s="21" t="s">
        <v>1467</v>
      </c>
    </row>
    <row r="1495">
      <c r="A1495" s="21"/>
    </row>
    <row r="1496">
      <c r="A1496" s="21">
        <v>24.3</v>
      </c>
    </row>
    <row r="1497">
      <c r="A1497" s="21" t="s">
        <v>813</v>
      </c>
    </row>
    <row r="1498">
      <c r="A1498" s="21" t="s">
        <v>814</v>
      </c>
    </row>
    <row r="1499">
      <c r="A1499" s="21" t="s">
        <v>815</v>
      </c>
    </row>
    <row r="1500">
      <c r="A1500" s="21" t="s">
        <v>816</v>
      </c>
    </row>
    <row r="1501">
      <c r="A1501" s="21" t="s">
        <v>817</v>
      </c>
    </row>
    <row r="1502">
      <c r="A1502" s="21" t="s">
        <v>818</v>
      </c>
    </row>
    <row r="1503">
      <c r="A1503" s="21" t="s">
        <v>819</v>
      </c>
    </row>
    <row r="1504">
      <c r="A1504" s="21"/>
    </row>
    <row r="1505">
      <c r="A1505" s="21">
        <v>25.3</v>
      </c>
    </row>
    <row r="1506">
      <c r="A1506" s="21" t="s">
        <v>820</v>
      </c>
    </row>
    <row r="1507">
      <c r="A1507" s="21" t="s">
        <v>821</v>
      </c>
    </row>
    <row r="1508">
      <c r="A1508" s="21" t="s">
        <v>822</v>
      </c>
    </row>
    <row r="1509">
      <c r="A1509" s="21" t="s">
        <v>823</v>
      </c>
    </row>
    <row r="1510">
      <c r="A1510" s="21" t="s">
        <v>824</v>
      </c>
    </row>
    <row r="1511">
      <c r="A1511" s="21" t="s">
        <v>825</v>
      </c>
    </row>
    <row r="1512">
      <c r="A1512" s="21" t="s">
        <v>817</v>
      </c>
    </row>
    <row r="1513">
      <c r="A1513" s="21" t="s">
        <v>826</v>
      </c>
    </row>
    <row r="1514">
      <c r="A1514" s="21" t="s">
        <v>827</v>
      </c>
    </row>
    <row r="1515">
      <c r="A1515" s="21"/>
    </row>
    <row r="1516">
      <c r="A1516" s="21">
        <v>26.3</v>
      </c>
    </row>
    <row r="1517">
      <c r="A1517" s="21" t="s">
        <v>828</v>
      </c>
    </row>
    <row r="1518">
      <c r="A1518" s="21" t="s">
        <v>829</v>
      </c>
    </row>
    <row r="1519">
      <c r="A1519" s="21" t="s">
        <v>830</v>
      </c>
    </row>
    <row r="1520">
      <c r="A1520" s="21" t="s">
        <v>831</v>
      </c>
    </row>
    <row r="1521">
      <c r="A1521" s="21" t="s">
        <v>832</v>
      </c>
    </row>
    <row r="1522">
      <c r="A1522" s="21" t="s">
        <v>833</v>
      </c>
    </row>
    <row r="1523">
      <c r="A1523" s="21"/>
    </row>
    <row r="1524">
      <c r="A1524" s="21">
        <v>27.3</v>
      </c>
    </row>
    <row r="1525">
      <c r="A1525" s="21" t="s">
        <v>834</v>
      </c>
    </row>
    <row r="1526">
      <c r="A1526" s="21" t="s">
        <v>835</v>
      </c>
    </row>
    <row r="1527">
      <c r="A1527" s="21" t="s">
        <v>836</v>
      </c>
    </row>
    <row r="1528">
      <c r="A1528" s="21" t="s">
        <v>837</v>
      </c>
    </row>
    <row r="1529">
      <c r="A1529" s="21" t="s">
        <v>838</v>
      </c>
    </row>
    <row r="1530">
      <c r="A1530" s="21">
        <v>28.3</v>
      </c>
    </row>
    <row r="1531">
      <c r="A1531" s="21" t="s">
        <v>839</v>
      </c>
    </row>
    <row r="1532">
      <c r="A1532" s="21" t="s">
        <v>817</v>
      </c>
    </row>
    <row r="1533">
      <c r="A1533" s="21" t="s">
        <v>840</v>
      </c>
    </row>
    <row r="1534">
      <c r="A1534" s="21" t="s">
        <v>834</v>
      </c>
    </row>
    <row r="1535">
      <c r="A1535" s="21" t="s">
        <v>841</v>
      </c>
    </row>
    <row r="1536">
      <c r="A1536" s="21" t="s">
        <v>842</v>
      </c>
    </row>
    <row r="1537">
      <c r="A1537" s="21"/>
    </row>
    <row r="1538">
      <c r="A1538" s="21">
        <v>29.3</v>
      </c>
    </row>
    <row r="1539">
      <c r="A1539" s="21" t="s">
        <v>817</v>
      </c>
    </row>
    <row r="1540">
      <c r="A1540" s="21" t="s">
        <v>843</v>
      </c>
    </row>
    <row r="1541">
      <c r="A1541" s="21" t="s">
        <v>844</v>
      </c>
    </row>
    <row r="1542">
      <c r="A1542" s="21" t="s">
        <v>845</v>
      </c>
    </row>
    <row r="1543">
      <c r="A1543" s="21"/>
    </row>
    <row r="1544">
      <c r="A1544" s="21">
        <v>30.3</v>
      </c>
    </row>
    <row r="1545">
      <c r="A1545" s="21" t="s">
        <v>846</v>
      </c>
    </row>
    <row r="1546">
      <c r="A1546" s="21" t="s">
        <v>847</v>
      </c>
    </row>
    <row r="1547">
      <c r="A1547" s="21" t="s">
        <v>848</v>
      </c>
    </row>
    <row r="1548">
      <c r="A1548" s="21" t="s">
        <v>830</v>
      </c>
    </row>
    <row r="1549">
      <c r="A1549" s="21" t="s">
        <v>849</v>
      </c>
    </row>
    <row r="1550">
      <c r="A1550" s="21" t="s">
        <v>850</v>
      </c>
    </row>
    <row r="1551">
      <c r="A1551" s="21" t="s">
        <v>851</v>
      </c>
    </row>
    <row r="1552">
      <c r="A1552" s="21" t="s">
        <v>852</v>
      </c>
    </row>
    <row r="1553">
      <c r="A1553" s="21" t="s">
        <v>853</v>
      </c>
    </row>
    <row r="1554">
      <c r="A1554" s="21"/>
    </row>
    <row r="1555">
      <c r="A1555" s="21">
        <v>31.3</v>
      </c>
    </row>
    <row r="1556">
      <c r="A1556" s="21" t="s">
        <v>836</v>
      </c>
    </row>
    <row r="1557">
      <c r="A1557" s="21" t="s">
        <v>854</v>
      </c>
    </row>
    <row r="1558">
      <c r="A1558" s="21" t="s">
        <v>855</v>
      </c>
    </row>
    <row r="1559">
      <c r="A1559" s="21" t="s">
        <v>817</v>
      </c>
    </row>
    <row r="1560">
      <c r="A1560" s="21" t="s">
        <v>856</v>
      </c>
    </row>
    <row r="1561">
      <c r="A1561" s="21" t="s">
        <v>857</v>
      </c>
    </row>
    <row r="1562">
      <c r="A1562" s="21" t="s">
        <v>858</v>
      </c>
    </row>
    <row r="1563">
      <c r="A1563" s="21"/>
    </row>
    <row r="1564">
      <c r="A1564" s="21">
        <v>1.4</v>
      </c>
    </row>
    <row r="1565">
      <c r="A1565" s="21" t="s">
        <v>859</v>
      </c>
    </row>
    <row r="1566">
      <c r="A1566" s="21" t="s">
        <v>860</v>
      </c>
    </row>
    <row r="1567">
      <c r="A1567" s="21" t="s">
        <v>830</v>
      </c>
    </row>
    <row r="1568">
      <c r="A1568" s="21" t="s">
        <v>861</v>
      </c>
    </row>
    <row r="1569">
      <c r="A1569" s="21" t="s">
        <v>862</v>
      </c>
    </row>
    <row r="1570">
      <c r="A1570" s="21" t="s">
        <v>863</v>
      </c>
    </row>
    <row r="1571">
      <c r="A1571" s="21" t="s">
        <v>864</v>
      </c>
    </row>
    <row r="1572">
      <c r="A1572" s="21"/>
    </row>
    <row r="1573">
      <c r="A1573" s="21">
        <v>2.4</v>
      </c>
    </row>
    <row r="1574">
      <c r="A1574" s="21" t="s">
        <v>865</v>
      </c>
    </row>
    <row r="1575">
      <c r="A1575" s="21" t="s">
        <v>814</v>
      </c>
    </row>
    <row r="1576">
      <c r="A1576" s="21" t="s">
        <v>866</v>
      </c>
    </row>
    <row r="1577">
      <c r="A1577" s="21" t="s">
        <v>867</v>
      </c>
    </row>
    <row r="1578">
      <c r="A1578" s="21" t="s">
        <v>868</v>
      </c>
    </row>
    <row r="1579">
      <c r="A1579" s="21"/>
    </row>
    <row r="1580">
      <c r="A1580" s="21">
        <v>3.4</v>
      </c>
    </row>
    <row r="1581">
      <c r="A1581" s="21" t="s">
        <v>869</v>
      </c>
    </row>
    <row r="1582">
      <c r="A1582" s="21" t="s">
        <v>870</v>
      </c>
    </row>
    <row r="1583">
      <c r="A1583" s="21" t="s">
        <v>871</v>
      </c>
    </row>
    <row r="1584">
      <c r="A1584" s="21" t="s">
        <v>872</v>
      </c>
    </row>
    <row r="1585">
      <c r="A1585" s="21"/>
    </row>
    <row r="1586">
      <c r="A1586" s="21">
        <v>4.4</v>
      </c>
    </row>
    <row r="1587">
      <c r="A1587" s="21" t="s">
        <v>830</v>
      </c>
    </row>
    <row r="1588">
      <c r="A1588" s="21" t="s">
        <v>873</v>
      </c>
    </row>
    <row r="1589">
      <c r="A1589" s="21" t="s">
        <v>874</v>
      </c>
    </row>
    <row r="1590">
      <c r="A1590" s="21" t="s">
        <v>875</v>
      </c>
    </row>
    <row r="1591">
      <c r="A1591" s="21" t="s">
        <v>876</v>
      </c>
    </row>
    <row r="1592">
      <c r="A1592" s="21" t="s">
        <v>877</v>
      </c>
    </row>
    <row r="1593">
      <c r="A1593" s="21"/>
    </row>
    <row r="1594">
      <c r="A1594" s="21">
        <v>5.4</v>
      </c>
    </row>
    <row r="1595">
      <c r="A1595" s="21" t="s">
        <v>878</v>
      </c>
    </row>
    <row r="1596">
      <c r="A1596" s="21" t="s">
        <v>862</v>
      </c>
    </row>
    <row r="1597">
      <c r="A1597" s="21" t="s">
        <v>860</v>
      </c>
    </row>
    <row r="1598">
      <c r="A1598" s="21" t="s">
        <v>879</v>
      </c>
    </row>
    <row r="1599">
      <c r="A1599" s="21" t="s">
        <v>880</v>
      </c>
    </row>
    <row r="1600">
      <c r="A1600" s="21"/>
    </row>
    <row r="1601">
      <c r="A1601" s="21">
        <v>6.4</v>
      </c>
    </row>
    <row r="1602">
      <c r="A1602" s="21" t="s">
        <v>881</v>
      </c>
    </row>
    <row r="1603">
      <c r="A1603" s="21" t="s">
        <v>882</v>
      </c>
    </row>
    <row r="1604">
      <c r="A1604" s="21" t="s">
        <v>883</v>
      </c>
    </row>
    <row r="1605">
      <c r="A1605" s="21" t="s">
        <v>884</v>
      </c>
    </row>
    <row r="1606">
      <c r="A1606" s="21"/>
    </row>
    <row r="1607">
      <c r="A1607" s="21">
        <v>7.4</v>
      </c>
    </row>
    <row r="1608">
      <c r="A1608" s="21" t="s">
        <v>882</v>
      </c>
    </row>
    <row r="1609">
      <c r="A1609" s="21" t="s">
        <v>817</v>
      </c>
    </row>
    <row r="1610">
      <c r="A1610" s="21" t="s">
        <v>885</v>
      </c>
    </row>
    <row r="1611">
      <c r="A1611" s="21" t="s">
        <v>886</v>
      </c>
    </row>
    <row r="1612">
      <c r="A1612" s="21" t="s">
        <v>858</v>
      </c>
    </row>
    <row r="1613">
      <c r="A1613" s="21"/>
    </row>
    <row r="1614">
      <c r="A1614" s="21">
        <v>9.4</v>
      </c>
    </row>
    <row r="1615">
      <c r="A1615" s="21" t="s">
        <v>871</v>
      </c>
    </row>
    <row r="1616">
      <c r="A1616" s="21" t="s">
        <v>887</v>
      </c>
    </row>
    <row r="1617">
      <c r="A1617" s="21"/>
    </row>
    <row r="1618">
      <c r="A1618" s="21">
        <v>10.4</v>
      </c>
    </row>
    <row r="1619">
      <c r="A1619" s="21" t="s">
        <v>830</v>
      </c>
    </row>
    <row r="1620">
      <c r="A1620" s="21"/>
    </row>
    <row r="1621">
      <c r="A1621" s="21">
        <v>11.4</v>
      </c>
    </row>
    <row r="1622">
      <c r="A1622" s="21" t="s">
        <v>827</v>
      </c>
    </row>
    <row r="1623">
      <c r="A1623" s="21" t="s">
        <v>888</v>
      </c>
    </row>
    <row r="1624">
      <c r="A1624" s="21"/>
    </row>
    <row r="1625">
      <c r="A1625" s="21">
        <v>12.4</v>
      </c>
    </row>
    <row r="1626">
      <c r="A1626" s="21" t="s">
        <v>889</v>
      </c>
    </row>
    <row r="1627">
      <c r="A1627" s="21" t="s">
        <v>862</v>
      </c>
    </row>
    <row r="1628">
      <c r="A1628" s="21" t="s">
        <v>890</v>
      </c>
    </row>
    <row r="1629">
      <c r="A1629" s="21" t="s">
        <v>891</v>
      </c>
    </row>
    <row r="1630">
      <c r="A1630" s="21" t="s">
        <v>892</v>
      </c>
    </row>
    <row r="1631">
      <c r="A1631" s="21"/>
    </row>
    <row r="1632">
      <c r="A1632" s="21">
        <v>13.4</v>
      </c>
    </row>
    <row r="1633">
      <c r="A1633" s="21" t="s">
        <v>893</v>
      </c>
    </row>
    <row r="1634">
      <c r="A1634" s="21" t="s">
        <v>894</v>
      </c>
    </row>
    <row r="1635">
      <c r="A1635" s="21"/>
    </row>
    <row r="1636">
      <c r="A1636" s="21">
        <v>14.4</v>
      </c>
    </row>
    <row r="1637">
      <c r="A1637" s="21" t="e">
        <f>+ 37 Tops x 13</f>
        <v>#NAME?</v>
      </c>
    </row>
    <row r="1638">
      <c r="A1638" s="21" t="s">
        <v>894</v>
      </c>
    </row>
    <row r="1639">
      <c r="A1639" s="21"/>
    </row>
    <row r="1640">
      <c r="A1640" s="21">
        <v>15.4</v>
      </c>
    </row>
    <row r="1641">
      <c r="A1641" s="21" t="e">
        <f>+ 8.5 Tops 3</f>
        <v>#NAME?</v>
      </c>
    </row>
    <row r="1642">
      <c r="A1642" s="21" t="e">
        <f>+ 35.5 Tops</f>
        <v>#NAME?</v>
      </c>
    </row>
    <row r="1643">
      <c r="A1643" s="21" t="s">
        <v>895</v>
      </c>
    </row>
    <row r="1644">
      <c r="A1644" s="21" t="s">
        <v>896</v>
      </c>
    </row>
    <row r="1645">
      <c r="A1645" s="21"/>
    </row>
    <row r="1646">
      <c r="A1646" s="21">
        <v>16.4</v>
      </c>
    </row>
    <row r="1647">
      <c r="A1647" s="21" t="e">
        <f>+  22 Tops</f>
        <v>#NAME?</v>
      </c>
    </row>
    <row r="1648">
      <c r="A1648" s="21" t="s">
        <v>897</v>
      </c>
    </row>
    <row r="1649">
      <c r="A1649" s="21" t="s">
        <v>875</v>
      </c>
    </row>
    <row r="1650">
      <c r="A1650" s="21" t="s">
        <v>898</v>
      </c>
    </row>
    <row r="1651">
      <c r="A1651" s="21"/>
    </row>
    <row r="1652">
      <c r="A1652" s="21">
        <v>17.4</v>
      </c>
    </row>
    <row r="1653">
      <c r="A1653" s="21">
        <v>40</v>
      </c>
    </row>
    <row r="1654">
      <c r="A1654" s="21" t="s">
        <v>875</v>
      </c>
    </row>
    <row r="1655">
      <c r="A1655" s="21" t="s">
        <v>899</v>
      </c>
    </row>
    <row r="1656">
      <c r="A1656" s="21"/>
    </row>
    <row r="1657">
      <c r="A1657" s="21">
        <v>18.4</v>
      </c>
    </row>
    <row r="1658">
      <c r="A1658" s="21">
        <v>34</v>
      </c>
    </row>
    <row r="1659">
      <c r="A1659" s="21" t="s">
        <v>900</v>
      </c>
    </row>
    <row r="1660">
      <c r="A1660" s="21" t="s">
        <v>901</v>
      </c>
    </row>
    <row r="1661">
      <c r="A1661" s="21" t="s">
        <v>902</v>
      </c>
    </row>
    <row r="1662">
      <c r="A1662" s="21"/>
    </row>
    <row r="1663">
      <c r="A1663" s="21">
        <v>19.4</v>
      </c>
    </row>
    <row r="1664">
      <c r="A1664" s="21">
        <v>35</v>
      </c>
    </row>
    <row r="1665">
      <c r="A1665" s="21">
        <v>8</v>
      </c>
    </row>
    <row r="1666">
      <c r="A1666" s="21" t="s">
        <v>862</v>
      </c>
    </row>
    <row r="1667">
      <c r="A1667" s="21" t="s">
        <v>903</v>
      </c>
    </row>
    <row r="1668">
      <c r="A1668" s="21"/>
    </row>
    <row r="1669">
      <c r="A1669" s="21">
        <v>20.4</v>
      </c>
    </row>
    <row r="1670">
      <c r="A1670" s="21" t="s">
        <v>904</v>
      </c>
    </row>
    <row r="1671">
      <c r="A1671" s="21"/>
    </row>
    <row r="1672">
      <c r="A1672" s="21">
        <v>21.4</v>
      </c>
    </row>
    <row r="1673">
      <c r="A1673" s="21">
        <v>600</v>
      </c>
    </row>
    <row r="1674">
      <c r="A1674" s="21" t="s">
        <v>905</v>
      </c>
    </row>
    <row r="1675">
      <c r="A1675" s="21" t="s">
        <v>906</v>
      </c>
    </row>
    <row r="1676">
      <c r="A1676" s="21" t="s">
        <v>907</v>
      </c>
    </row>
    <row r="1677">
      <c r="A1677" s="21" t="s">
        <v>908</v>
      </c>
    </row>
    <row r="1678">
      <c r="A1678" s="21" t="s">
        <v>909</v>
      </c>
    </row>
    <row r="1679">
      <c r="A1679" s="21"/>
    </row>
    <row r="1680">
      <c r="A1680" s="21">
        <v>22.4</v>
      </c>
    </row>
    <row r="1681">
      <c r="A1681" s="21" t="e">
        <f>+ 20 Tops</f>
        <v>#NAME?</v>
      </c>
    </row>
    <row r="1682">
      <c r="A1682" s="21" t="s">
        <v>858</v>
      </c>
    </row>
    <row r="1683">
      <c r="A1683" s="21">
        <v>56</v>
      </c>
    </row>
    <row r="1684">
      <c r="A1684" s="21" t="s">
        <v>910</v>
      </c>
    </row>
    <row r="1685">
      <c r="A1685" s="21" t="s">
        <v>902</v>
      </c>
    </row>
    <row r="1686">
      <c r="A1686" s="21" t="s">
        <v>911</v>
      </c>
    </row>
    <row r="1687">
      <c r="A1687" s="21"/>
    </row>
    <row r="1688">
      <c r="A1688" s="21">
        <v>23.4</v>
      </c>
    </row>
    <row r="1689">
      <c r="A1689" s="21" t="s">
        <v>912</v>
      </c>
    </row>
    <row r="1690">
      <c r="A1690" s="21" t="s">
        <v>913</v>
      </c>
    </row>
    <row r="1691">
      <c r="A1691" s="21"/>
    </row>
    <row r="1692">
      <c r="A1692" s="21">
        <v>24.4</v>
      </c>
    </row>
    <row r="1693">
      <c r="A1693" s="21" t="e">
        <f>+115 Tops</f>
        <v>#NAME?</v>
      </c>
    </row>
    <row r="1694">
      <c r="A1694" s="21" t="s">
        <v>914</v>
      </c>
    </row>
    <row r="1695">
      <c r="A1695" s="21" t="s">
        <v>915</v>
      </c>
    </row>
    <row r="1696">
      <c r="A1696" s="21" t="s">
        <v>916</v>
      </c>
    </row>
    <row r="1697">
      <c r="A1697" s="21" t="s">
        <v>892</v>
      </c>
    </row>
    <row r="1698">
      <c r="A1698" s="21"/>
    </row>
    <row r="1699">
      <c r="A1699" s="21">
        <v>25.4</v>
      </c>
    </row>
    <row r="1700">
      <c r="A1700" s="21" t="s">
        <v>899</v>
      </c>
    </row>
    <row r="1701">
      <c r="A1701" s="21" t="s">
        <v>875</v>
      </c>
    </row>
    <row r="1702">
      <c r="A1702" s="21" t="s">
        <v>903</v>
      </c>
    </row>
    <row r="1703">
      <c r="A1703" s="21" t="s">
        <v>902</v>
      </c>
    </row>
    <row r="1704">
      <c r="A1704" s="21"/>
    </row>
    <row r="1705">
      <c r="A1705" s="21">
        <v>27.4</v>
      </c>
    </row>
    <row r="1706">
      <c r="A1706" s="21" t="e">
        <f>+100 rafiq</f>
        <v>#NAME?</v>
      </c>
    </row>
    <row r="1707">
      <c r="A1707" s="21" t="e">
        <f>+95 Tops</f>
        <v>#NAME?</v>
      </c>
    </row>
    <row r="1708">
      <c r="A1708" s="21" t="s">
        <v>917</v>
      </c>
    </row>
    <row r="1709">
      <c r="A1709" s="21" t="s">
        <v>918</v>
      </c>
    </row>
    <row r="1710">
      <c r="A1710" s="21" t="s">
        <v>919</v>
      </c>
    </row>
    <row r="1711">
      <c r="A1711" s="21" t="s">
        <v>920</v>
      </c>
    </row>
    <row r="1712">
      <c r="A1712" s="21" t="s">
        <v>858</v>
      </c>
    </row>
    <row r="1713">
      <c r="A1713" s="21" t="s">
        <v>902</v>
      </c>
    </row>
    <row r="1714">
      <c r="A1714" s="21"/>
    </row>
    <row r="1715">
      <c r="A1715" s="21">
        <v>28.4</v>
      </c>
    </row>
    <row r="1716">
      <c r="A1716" s="21">
        <v>12</v>
      </c>
    </row>
    <row r="1717">
      <c r="A1717" s="21" t="s">
        <v>921</v>
      </c>
    </row>
    <row r="1718">
      <c r="A1718" s="21" t="s">
        <v>922</v>
      </c>
    </row>
    <row r="1719">
      <c r="A1719" s="21"/>
    </row>
    <row r="1720">
      <c r="A1720" s="21">
        <v>29.4</v>
      </c>
    </row>
    <row r="1721">
      <c r="A1721" s="21" t="s">
        <v>912</v>
      </c>
    </row>
    <row r="1722">
      <c r="A1722" s="21" t="s">
        <v>827</v>
      </c>
    </row>
    <row r="1723">
      <c r="A1723" s="21"/>
    </row>
    <row r="1724">
      <c r="A1724" s="21" t="s">
        <v>923</v>
      </c>
    </row>
    <row r="1725">
      <c r="A1725" s="21" t="s">
        <v>924</v>
      </c>
    </row>
    <row r="1726">
      <c r="A1726" s="21" t="s">
        <v>925</v>
      </c>
    </row>
    <row r="1727">
      <c r="A1727" s="21" t="e">
        <f>+ 40 Tops</f>
        <v>#NAME?</v>
      </c>
    </row>
    <row r="1728">
      <c r="A1728" s="21" t="s">
        <v>858</v>
      </c>
    </row>
    <row r="1729">
      <c r="A1729" s="21" t="s">
        <v>903</v>
      </c>
    </row>
    <row r="1730">
      <c r="A1730" s="21" t="s">
        <v>875</v>
      </c>
    </row>
    <row r="1731">
      <c r="A1731" s="21" t="s">
        <v>926</v>
      </c>
    </row>
    <row r="1732">
      <c r="A1732" s="21"/>
    </row>
    <row r="1733">
      <c r="A1733" s="21">
        <v>1.5</v>
      </c>
    </row>
    <row r="1734">
      <c r="A1734" s="21">
        <v>27000</v>
      </c>
    </row>
    <row r="1735">
      <c r="A1735" s="21" t="s">
        <v>927</v>
      </c>
    </row>
    <row r="1736">
      <c r="A1736" s="21" t="s">
        <v>896</v>
      </c>
    </row>
    <row r="1737">
      <c r="A1737" s="21"/>
    </row>
    <row r="1738">
      <c r="A1738" s="21">
        <v>2.5</v>
      </c>
    </row>
    <row r="1739">
      <c r="A1739" s="21">
        <v>26500</v>
      </c>
    </row>
    <row r="1740">
      <c r="A1740" s="21">
        <v>57500</v>
      </c>
    </row>
    <row r="1741">
      <c r="A1741" s="21">
        <v>44100</v>
      </c>
    </row>
    <row r="1742">
      <c r="A1742" s="21" t="s">
        <v>928</v>
      </c>
    </row>
    <row r="1743">
      <c r="A1743" s="21" t="s">
        <v>898</v>
      </c>
    </row>
    <row r="1744">
      <c r="A1744" s="21" t="s">
        <v>929</v>
      </c>
    </row>
    <row r="1745">
      <c r="A1745" s="21" t="s">
        <v>930</v>
      </c>
    </row>
    <row r="1746">
      <c r="A1746" s="21" t="s">
        <v>931</v>
      </c>
    </row>
    <row r="1747">
      <c r="A1747" s="21"/>
    </row>
    <row r="1748">
      <c r="A1748" s="21">
        <v>3.5</v>
      </c>
    </row>
    <row r="1749">
      <c r="A1749" s="21" t="s">
        <v>932</v>
      </c>
    </row>
    <row r="1750">
      <c r="A1750" s="21" t="s">
        <v>933</v>
      </c>
    </row>
    <row r="1751">
      <c r="A1751" s="21">
        <v>75</v>
      </c>
    </row>
    <row r="1752">
      <c r="A1752" s="21" t="s">
        <v>934</v>
      </c>
    </row>
    <row r="1753">
      <c r="A1753" s="21" t="s">
        <v>871</v>
      </c>
    </row>
    <row r="1754">
      <c r="A1754" s="21" t="s">
        <v>827</v>
      </c>
    </row>
    <row r="1755">
      <c r="A1755" s="21" t="s">
        <v>902</v>
      </c>
    </row>
    <row r="1756">
      <c r="A1756" s="21"/>
    </row>
    <row r="1757">
      <c r="A1757" s="21">
        <v>7.5</v>
      </c>
    </row>
    <row r="1758">
      <c r="A1758" s="21" t="e">
        <f>+ 80 mum</f>
        <v>#NAME?</v>
      </c>
    </row>
    <row r="1759">
      <c r="A1759" s="21" t="s">
        <v>935</v>
      </c>
    </row>
    <row r="1760">
      <c r="A1760" s="21" t="s">
        <v>936</v>
      </c>
    </row>
    <row r="1761">
      <c r="A1761" s="21" t="s">
        <v>937</v>
      </c>
    </row>
    <row r="1762">
      <c r="A1762" s="21" t="s">
        <v>938</v>
      </c>
    </row>
    <row r="1763">
      <c r="A1763" s="21" t="s">
        <v>939</v>
      </c>
    </row>
    <row r="1764">
      <c r="A1764" s="21" t="s">
        <v>940</v>
      </c>
    </row>
    <row r="1765">
      <c r="A1765" s="21"/>
    </row>
    <row r="1766">
      <c r="A1766" s="21">
        <v>8.5</v>
      </c>
    </row>
    <row r="1767">
      <c r="A1767" s="21" t="s">
        <v>941</v>
      </c>
    </row>
    <row r="1768">
      <c r="A1768" s="21">
        <v>32</v>
      </c>
    </row>
    <row r="1769">
      <c r="A1769" s="21"/>
    </row>
    <row r="1770">
      <c r="A1770" s="21">
        <v>9.5</v>
      </c>
    </row>
    <row r="1771">
      <c r="A1771" s="21" t="s">
        <v>942</v>
      </c>
    </row>
    <row r="1772">
      <c r="A1772" s="21">
        <v>40</v>
      </c>
    </row>
    <row r="1773">
      <c r="A1773" s="21">
        <v>33</v>
      </c>
    </row>
    <row r="1774">
      <c r="A1774" s="21" t="s">
        <v>943</v>
      </c>
    </row>
    <row r="1775">
      <c r="A1775" s="21" t="s">
        <v>944</v>
      </c>
    </row>
    <row r="1776">
      <c r="A1776" s="21" t="s">
        <v>945</v>
      </c>
    </row>
    <row r="1777">
      <c r="A1777" s="21" t="s">
        <v>946</v>
      </c>
    </row>
    <row r="1778">
      <c r="A1778" s="21" t="e">
        <f>+150 bilal</f>
        <v>#NAME?</v>
      </c>
    </row>
    <row r="1779">
      <c r="A1779" s="21" t="s">
        <v>892</v>
      </c>
    </row>
    <row r="1780">
      <c r="A1780" s="21"/>
    </row>
    <row r="1781">
      <c r="A1781" s="21">
        <v>10.5</v>
      </c>
    </row>
    <row r="1782">
      <c r="A1782" s="21" t="s">
        <v>947</v>
      </c>
    </row>
    <row r="1783">
      <c r="A1783" s="21" t="s">
        <v>946</v>
      </c>
    </row>
    <row r="1784">
      <c r="A1784" s="21" t="s">
        <v>948</v>
      </c>
    </row>
    <row r="1785">
      <c r="A1785" s="21" t="s">
        <v>949</v>
      </c>
    </row>
    <row r="1786">
      <c r="A1786" s="21"/>
    </row>
    <row r="1787">
      <c r="A1787" s="21">
        <v>11.5</v>
      </c>
    </row>
    <row r="1788">
      <c r="A1788" s="21">
        <v>33</v>
      </c>
    </row>
    <row r="1789">
      <c r="A1789" s="21" t="s">
        <v>902</v>
      </c>
    </row>
    <row r="1790">
      <c r="A1790" s="21" t="s">
        <v>894</v>
      </c>
    </row>
    <row r="1791">
      <c r="A1791" s="21" t="s">
        <v>950</v>
      </c>
    </row>
    <row r="1792">
      <c r="A1792" s="21"/>
    </row>
    <row r="1793">
      <c r="A1793" s="21">
        <v>12.5</v>
      </c>
    </row>
    <row r="1794">
      <c r="A1794" s="21">
        <v>25</v>
      </c>
    </row>
    <row r="1795">
      <c r="A1795" s="21" t="s">
        <v>894</v>
      </c>
    </row>
    <row r="1796">
      <c r="A1796" s="21"/>
    </row>
    <row r="1797">
      <c r="A1797" s="21">
        <v>13.5</v>
      </c>
    </row>
    <row r="1798">
      <c r="A1798" s="21">
        <v>28</v>
      </c>
    </row>
    <row r="1799">
      <c r="A1799" s="21" t="s">
        <v>858</v>
      </c>
    </row>
    <row r="1800">
      <c r="A1800" s="21"/>
    </row>
    <row r="1801">
      <c r="A1801" s="21">
        <v>14.5</v>
      </c>
    </row>
    <row r="1802">
      <c r="A1802" s="21">
        <v>8.5</v>
      </c>
    </row>
    <row r="1803">
      <c r="A1803" s="21" t="s">
        <v>839</v>
      </c>
    </row>
    <row r="1804">
      <c r="A1804" s="21" t="s">
        <v>858</v>
      </c>
    </row>
    <row r="1805">
      <c r="A1805" s="21"/>
    </row>
    <row r="1806">
      <c r="A1806" s="21">
        <v>15.5</v>
      </c>
    </row>
    <row r="1807">
      <c r="A1807" s="21" t="e">
        <f>+55 ma su</f>
        <v>#NAME?</v>
      </c>
    </row>
    <row r="1808">
      <c r="A1808" s="21" t="s">
        <v>951</v>
      </c>
    </row>
    <row r="1809">
      <c r="A1809" s="21" t="s">
        <v>952</v>
      </c>
    </row>
    <row r="1810">
      <c r="A1810" s="21" t="s">
        <v>862</v>
      </c>
    </row>
    <row r="1811">
      <c r="A1811" s="21" t="s">
        <v>953</v>
      </c>
    </row>
    <row r="1812">
      <c r="A1812" s="21"/>
    </row>
    <row r="1813">
      <c r="A1813" s="21">
        <v>17.5</v>
      </c>
    </row>
    <row r="1814">
      <c r="A1814" s="21">
        <v>16.5</v>
      </c>
    </row>
    <row r="1815">
      <c r="A1815" s="21" t="s">
        <v>954</v>
      </c>
    </row>
    <row r="1816">
      <c r="A1816" s="21"/>
    </row>
    <row r="1817">
      <c r="A1817" s="21">
        <v>19.5</v>
      </c>
    </row>
    <row r="1818">
      <c r="A1818" s="21">
        <v>23.5</v>
      </c>
    </row>
    <row r="1819">
      <c r="A1819" s="21" t="s">
        <v>955</v>
      </c>
    </row>
    <row r="1820">
      <c r="A1820" s="21" t="s">
        <v>956</v>
      </c>
    </row>
    <row r="1821">
      <c r="A1821" s="21"/>
    </row>
    <row r="1822">
      <c r="A1822" s="21">
        <v>20.5</v>
      </c>
    </row>
    <row r="1823">
      <c r="A1823" s="21">
        <v>64</v>
      </c>
    </row>
    <row r="1824">
      <c r="A1824" s="21" t="s">
        <v>957</v>
      </c>
    </row>
    <row r="1825">
      <c r="A1825" s="21"/>
    </row>
    <row r="1826">
      <c r="A1826" s="21">
        <v>21.5</v>
      </c>
    </row>
    <row r="1827">
      <c r="A1827" s="21" t="s">
        <v>858</v>
      </c>
    </row>
    <row r="1828">
      <c r="A1828" s="21"/>
    </row>
    <row r="1829">
      <c r="A1829" s="21">
        <v>22.5</v>
      </c>
    </row>
    <row r="1830">
      <c r="A1830" s="21" t="s">
        <v>894</v>
      </c>
    </row>
    <row r="1831">
      <c r="A1831" s="21"/>
    </row>
    <row r="1832">
      <c r="A1832" s="21">
        <v>23.5</v>
      </c>
    </row>
    <row r="1833">
      <c r="A1833" s="21">
        <v>50</v>
      </c>
    </row>
    <row r="1834">
      <c r="A1834" s="21" t="s">
        <v>958</v>
      </c>
    </row>
    <row r="1835">
      <c r="A1835" s="21" t="s">
        <v>959</v>
      </c>
    </row>
    <row r="1836">
      <c r="A1836" s="21" t="s">
        <v>960</v>
      </c>
    </row>
    <row r="1837">
      <c r="A1837" s="21" t="s">
        <v>961</v>
      </c>
    </row>
    <row r="1838">
      <c r="A1838" s="21"/>
    </row>
    <row r="1839">
      <c r="A1839" s="21">
        <v>27.5</v>
      </c>
    </row>
    <row r="1840">
      <c r="A1840" s="21" t="e">
        <f>+90 moe lay</f>
        <v>#NAME?</v>
      </c>
    </row>
    <row r="1841">
      <c r="A1841" s="21" t="s">
        <v>832</v>
      </c>
    </row>
    <row r="1842">
      <c r="A1842" s="21" t="e">
        <f>+50 loan</f>
        <v>#NAME?</v>
      </c>
    </row>
    <row r="1843">
      <c r="A1843" s="21" t="s">
        <v>962</v>
      </c>
    </row>
    <row r="1844">
      <c r="A1844" s="21" t="s">
        <v>963</v>
      </c>
    </row>
    <row r="1845">
      <c r="A1845" s="21" t="s">
        <v>936</v>
      </c>
    </row>
    <row r="1846">
      <c r="A1846" s="21" t="s">
        <v>946</v>
      </c>
    </row>
    <row r="1847">
      <c r="A1847" s="21"/>
    </row>
    <row r="1848">
      <c r="A1848" s="21">
        <v>28.5</v>
      </c>
    </row>
    <row r="1849">
      <c r="A1849" s="21" t="s">
        <v>964</v>
      </c>
    </row>
    <row r="1850">
      <c r="A1850" s="21" t="s">
        <v>965</v>
      </c>
    </row>
    <row r="1851">
      <c r="A1851" s="21" t="s">
        <v>966</v>
      </c>
    </row>
    <row r="1852">
      <c r="A1852" s="21"/>
    </row>
    <row r="1853">
      <c r="A1853" s="21">
        <v>29.6</v>
      </c>
    </row>
    <row r="1854">
      <c r="A1854" s="21" t="s">
        <v>967</v>
      </c>
    </row>
    <row r="1855">
      <c r="A1855" s="21" t="s">
        <v>827</v>
      </c>
    </row>
    <row r="1856">
      <c r="A1856" s="21"/>
    </row>
    <row r="1857">
      <c r="A1857" s="21">
        <v>31.5</v>
      </c>
    </row>
    <row r="1858">
      <c r="A1858" s="21">
        <v>100</v>
      </c>
    </row>
    <row r="1859">
      <c r="A1859" s="21" t="s">
        <v>827</v>
      </c>
    </row>
    <row r="1860">
      <c r="A1860" s="21" t="s">
        <v>959</v>
      </c>
    </row>
    <row r="1861">
      <c r="A1861" s="21" t="s">
        <v>968</v>
      </c>
    </row>
    <row r="1862">
      <c r="A1862" s="21"/>
    </row>
    <row r="1863">
      <c r="A1863" s="21"/>
    </row>
    <row r="1864">
      <c r="A1864" s="21">
        <v>1.6</v>
      </c>
    </row>
    <row r="1865">
      <c r="A1865" s="21" t="e">
        <f>+76 (ko htet)</f>
        <v>#NAME?</v>
      </c>
    </row>
    <row r="1866">
      <c r="A1866" s="21" t="s">
        <v>969</v>
      </c>
    </row>
    <row r="1867">
      <c r="A1867" s="21" t="s">
        <v>940</v>
      </c>
    </row>
    <row r="1868">
      <c r="A1868" s="21">
        <v>20</v>
      </c>
    </row>
    <row r="1869">
      <c r="A1869" s="21" t="s">
        <v>970</v>
      </c>
    </row>
    <row r="1870">
      <c r="A1870" s="21" t="s">
        <v>862</v>
      </c>
    </row>
    <row r="1871">
      <c r="A1871" s="21" t="s">
        <v>838</v>
      </c>
    </row>
    <row r="1872">
      <c r="A1872" s="21">
        <v>2.6</v>
      </c>
    </row>
    <row r="1873">
      <c r="A1873" s="21" t="s">
        <v>911</v>
      </c>
    </row>
    <row r="1874">
      <c r="A1874" s="21"/>
    </row>
    <row r="1875">
      <c r="A1875" s="21">
        <v>3.6</v>
      </c>
    </row>
    <row r="1876">
      <c r="A1876" s="21">
        <v>65</v>
      </c>
    </row>
    <row r="1877">
      <c r="A1877" s="21" t="s">
        <v>971</v>
      </c>
    </row>
    <row r="1878">
      <c r="A1878" s="21" t="s">
        <v>871</v>
      </c>
    </row>
    <row r="1879">
      <c r="A1879" s="21" t="s">
        <v>972</v>
      </c>
    </row>
    <row r="1880">
      <c r="A1880" s="21" t="s">
        <v>911</v>
      </c>
    </row>
    <row r="1881">
      <c r="A1881" s="21"/>
    </row>
    <row r="1882">
      <c r="A1882" s="21">
        <v>4.6</v>
      </c>
    </row>
    <row r="1883">
      <c r="A1883" s="21" t="s">
        <v>973</v>
      </c>
    </row>
    <row r="1884">
      <c r="A1884" s="21"/>
    </row>
    <row r="1885">
      <c r="A1885" s="21">
        <v>7.6</v>
      </c>
    </row>
    <row r="1886">
      <c r="A1886" s="21" t="s">
        <v>894</v>
      </c>
    </row>
    <row r="1887">
      <c r="A1887" s="21"/>
    </row>
    <row r="1888">
      <c r="A1888" s="21">
        <v>10.6</v>
      </c>
    </row>
    <row r="1889">
      <c r="A1889" s="21" t="s">
        <v>974</v>
      </c>
    </row>
    <row r="1890">
      <c r="A1890" s="21" t="s">
        <v>945</v>
      </c>
    </row>
    <row r="1891">
      <c r="A1891" s="21"/>
    </row>
    <row r="1892">
      <c r="A1892" s="21">
        <v>11.6</v>
      </c>
    </row>
    <row r="1893">
      <c r="A1893" s="21" t="s">
        <v>975</v>
      </c>
    </row>
    <row r="1894">
      <c r="A1894" s="21" t="s">
        <v>871</v>
      </c>
    </row>
    <row r="1895">
      <c r="A1895" s="21" t="s">
        <v>945</v>
      </c>
    </row>
    <row r="1896">
      <c r="A1896" s="21" t="s">
        <v>892</v>
      </c>
    </row>
    <row r="1897">
      <c r="A1897" s="21" t="s">
        <v>896</v>
      </c>
    </row>
    <row r="1898">
      <c r="A1898" s="21"/>
    </row>
    <row r="1899">
      <c r="A1899" s="21">
        <v>12.6</v>
      </c>
    </row>
    <row r="1900">
      <c r="A1900" s="21" t="s">
        <v>936</v>
      </c>
    </row>
    <row r="1901">
      <c r="A1901" s="21"/>
    </row>
    <row r="1902">
      <c r="A1902" s="21">
        <v>13.6</v>
      </c>
    </row>
    <row r="1903">
      <c r="A1903" s="21" t="s">
        <v>862</v>
      </c>
    </row>
    <row r="1904">
      <c r="A1904" s="21" t="s">
        <v>894</v>
      </c>
    </row>
    <row r="1905">
      <c r="A1905" s="21" t="s">
        <v>976</v>
      </c>
    </row>
    <row r="1906">
      <c r="A1906" s="21" t="s">
        <v>977</v>
      </c>
    </row>
    <row r="1907">
      <c r="A1907" s="21" t="s">
        <v>978</v>
      </c>
    </row>
    <row r="1908">
      <c r="A1908" s="21"/>
    </row>
    <row r="1909">
      <c r="A1909" s="21">
        <v>15.6</v>
      </c>
    </row>
    <row r="1910">
      <c r="A1910" s="21" t="s">
        <v>827</v>
      </c>
    </row>
    <row r="1911">
      <c r="A1911" s="21"/>
    </row>
    <row r="1912">
      <c r="A1912" s="21">
        <v>16.6</v>
      </c>
    </row>
    <row r="1913">
      <c r="A1913" s="21" t="s">
        <v>932</v>
      </c>
    </row>
    <row r="1914">
      <c r="A1914" s="21" t="s">
        <v>827</v>
      </c>
    </row>
    <row r="1915">
      <c r="A1915" s="21"/>
    </row>
    <row r="1916">
      <c r="A1916" s="21">
        <v>17.6</v>
      </c>
    </row>
    <row r="1917">
      <c r="A1917" s="21" t="s">
        <v>979</v>
      </c>
    </row>
    <row r="1918">
      <c r="A1918" s="21" t="s">
        <v>945</v>
      </c>
    </row>
    <row r="1919">
      <c r="A1919" s="21" t="s">
        <v>899</v>
      </c>
    </row>
    <row r="1920">
      <c r="A1920" s="21"/>
    </row>
    <row r="1921">
      <c r="A1921" s="21">
        <v>18.6</v>
      </c>
    </row>
    <row r="1922">
      <c r="A1922" s="21" t="s">
        <v>932</v>
      </c>
    </row>
    <row r="1923">
      <c r="A1923" s="21" t="s">
        <v>980</v>
      </c>
    </row>
    <row r="1924">
      <c r="A1924" s="21"/>
    </row>
    <row r="1925">
      <c r="A1925" s="21">
        <v>19.6</v>
      </c>
    </row>
    <row r="1926">
      <c r="A1926" s="21" t="s">
        <v>940</v>
      </c>
    </row>
    <row r="1927">
      <c r="A1927" s="21" t="s">
        <v>981</v>
      </c>
    </row>
    <row r="1928">
      <c r="A1928" s="21" t="s">
        <v>965</v>
      </c>
    </row>
    <row r="1929">
      <c r="A1929" s="21" t="s">
        <v>982</v>
      </c>
    </row>
    <row r="1930">
      <c r="A1930" s="21"/>
    </row>
    <row r="1931">
      <c r="A1931" s="21">
        <v>21.6</v>
      </c>
    </row>
    <row r="1932">
      <c r="A1932" s="21" t="s">
        <v>827</v>
      </c>
    </row>
    <row r="1933">
      <c r="A1933" s="21"/>
    </row>
    <row r="1934">
      <c r="A1934" s="21">
        <v>22.6</v>
      </c>
    </row>
    <row r="1935">
      <c r="A1935" s="21" t="s">
        <v>970</v>
      </c>
    </row>
    <row r="1936">
      <c r="A1936" s="21"/>
    </row>
    <row r="1937">
      <c r="A1937" s="21">
        <v>23.6</v>
      </c>
    </row>
    <row r="1938">
      <c r="A1938" s="21" t="s">
        <v>894</v>
      </c>
    </row>
    <row r="1939">
      <c r="A1939" s="21"/>
    </row>
    <row r="1940">
      <c r="A1940" s="21">
        <v>24.6</v>
      </c>
    </row>
    <row r="1941">
      <c r="A1941" s="21" t="s">
        <v>983</v>
      </c>
    </row>
    <row r="1942">
      <c r="A1942" s="21" t="s">
        <v>900</v>
      </c>
    </row>
    <row r="1943">
      <c r="A1943" s="21" t="e">
        <f>+42 moe lay</f>
        <v>#NAME?</v>
      </c>
    </row>
    <row r="1944">
      <c r="A1944" s="21"/>
    </row>
    <row r="1945">
      <c r="A1945" s="21">
        <v>25.6</v>
      </c>
    </row>
    <row r="1946">
      <c r="A1946" s="21" t="s">
        <v>958</v>
      </c>
    </row>
    <row r="1947">
      <c r="A1947" s="21" t="s">
        <v>894</v>
      </c>
    </row>
    <row r="1948">
      <c r="A1948" s="21"/>
    </row>
    <row r="1949">
      <c r="A1949" s="21">
        <v>26.6</v>
      </c>
    </row>
    <row r="1950">
      <c r="A1950" s="21" t="s">
        <v>984</v>
      </c>
    </row>
    <row r="1951">
      <c r="A1951" s="21" t="s">
        <v>894</v>
      </c>
    </row>
    <row r="1952">
      <c r="A1952" s="21"/>
    </row>
    <row r="1953">
      <c r="A1953" s="21"/>
    </row>
    <row r="1954">
      <c r="A1954" s="21" t="s">
        <v>985</v>
      </c>
    </row>
    <row r="1955">
      <c r="A1955" s="21" t="s">
        <v>986</v>
      </c>
    </row>
    <row r="1956">
      <c r="A1956" s="21" t="s">
        <v>987</v>
      </c>
    </row>
    <row r="1957">
      <c r="A1957" s="21" t="s">
        <v>988</v>
      </c>
    </row>
    <row r="1958">
      <c r="A1958" s="21" t="s">
        <v>989</v>
      </c>
    </row>
    <row r="1959">
      <c r="A1959" s="21" t="s">
        <v>990</v>
      </c>
    </row>
    <row r="1960">
      <c r="A1960" s="21" t="s">
        <v>991</v>
      </c>
    </row>
    <row r="1961">
      <c r="A1961" s="21" t="s">
        <v>992</v>
      </c>
    </row>
    <row r="1962">
      <c r="A1962" s="21"/>
    </row>
    <row r="1963">
      <c r="A1963" s="21">
        <v>28.6</v>
      </c>
    </row>
    <row r="1964">
      <c r="A1964" s="21" t="s">
        <v>993</v>
      </c>
    </row>
    <row r="1965">
      <c r="A1965" s="21" t="s">
        <v>994</v>
      </c>
    </row>
    <row r="1966">
      <c r="A1966" s="21" t="s">
        <v>858</v>
      </c>
    </row>
    <row r="1967">
      <c r="A1967" s="21"/>
    </row>
    <row r="1968">
      <c r="A1968" s="21">
        <v>29.6</v>
      </c>
    </row>
    <row r="1969">
      <c r="A1969" s="21" t="s">
        <v>995</v>
      </c>
    </row>
    <row r="1970">
      <c r="A1970" s="21" t="s">
        <v>940</v>
      </c>
    </row>
    <row r="1971">
      <c r="A1971" s="21"/>
    </row>
    <row r="1972">
      <c r="A1972" s="21">
        <v>30.6</v>
      </c>
    </row>
    <row r="1973">
      <c r="A1973" s="21" t="s">
        <v>996</v>
      </c>
    </row>
    <row r="1974">
      <c r="A1974" s="21" t="s">
        <v>894</v>
      </c>
    </row>
    <row r="1975">
      <c r="A1975" s="21" t="s">
        <v>997</v>
      </c>
    </row>
    <row r="1976">
      <c r="A1976" s="21" t="s">
        <v>998</v>
      </c>
    </row>
    <row r="1977">
      <c r="A1977" s="21"/>
    </row>
    <row r="1978">
      <c r="A1978" s="21">
        <v>1.7</v>
      </c>
    </row>
    <row r="1979">
      <c r="A1979" s="21" t="s">
        <v>999</v>
      </c>
    </row>
    <row r="1980">
      <c r="A1980" s="21" t="s">
        <v>894</v>
      </c>
    </row>
    <row r="1981">
      <c r="A1981" s="21"/>
    </row>
    <row r="1982">
      <c r="A1982" s="21">
        <v>2.7</v>
      </c>
    </row>
    <row r="1983">
      <c r="A1983" s="21" t="s">
        <v>1000</v>
      </c>
    </row>
    <row r="1984">
      <c r="A1984" s="21" t="s">
        <v>947</v>
      </c>
    </row>
    <row r="1985">
      <c r="A1985" s="21"/>
    </row>
    <row r="1986">
      <c r="A1986" s="21">
        <v>3.7</v>
      </c>
    </row>
    <row r="1987">
      <c r="A1987" s="21" t="s">
        <v>936</v>
      </c>
    </row>
    <row r="1988">
      <c r="A1988" s="21" t="s">
        <v>827</v>
      </c>
    </row>
    <row r="1989">
      <c r="A1989" s="21"/>
    </row>
    <row r="1990">
      <c r="A1990" s="21">
        <v>4.7</v>
      </c>
    </row>
    <row r="1991">
      <c r="A1991" s="21" t="s">
        <v>936</v>
      </c>
    </row>
    <row r="1992">
      <c r="A1992" s="21" t="s">
        <v>975</v>
      </c>
    </row>
    <row r="1993">
      <c r="A1993" s="21" t="s">
        <v>998</v>
      </c>
    </row>
    <row r="1994">
      <c r="A1994" s="21"/>
    </row>
    <row r="1995">
      <c r="A1995" s="21">
        <v>5.7</v>
      </c>
    </row>
    <row r="1996">
      <c r="A1996" s="21" t="s">
        <v>980</v>
      </c>
    </row>
    <row r="1997">
      <c r="A1997" s="21"/>
    </row>
    <row r="1998">
      <c r="A1998" s="21">
        <v>6.7</v>
      </c>
    </row>
    <row r="1999">
      <c r="A1999" s="21" t="s">
        <v>940</v>
      </c>
    </row>
    <row r="2000">
      <c r="A2000" s="21"/>
    </row>
    <row r="2001">
      <c r="A2001" s="21">
        <v>7.7</v>
      </c>
    </row>
    <row r="2002">
      <c r="A2002" s="21" t="s">
        <v>984</v>
      </c>
    </row>
    <row r="2003">
      <c r="A2003" s="21" t="s">
        <v>975</v>
      </c>
    </row>
    <row r="2004">
      <c r="A2004" s="21"/>
    </row>
    <row r="2005">
      <c r="A2005" s="21">
        <v>8.7</v>
      </c>
    </row>
    <row r="2006">
      <c r="A2006" s="21" t="s">
        <v>898</v>
      </c>
    </row>
    <row r="2007">
      <c r="A2007" s="21"/>
    </row>
    <row r="2008">
      <c r="A2008" s="21" t="s">
        <v>1001</v>
      </c>
    </row>
    <row r="2009">
      <c r="A2009" s="21" t="s">
        <v>1002</v>
      </c>
    </row>
    <row r="2010">
      <c r="A2010" s="21" t="s">
        <v>1003</v>
      </c>
    </row>
    <row r="2011">
      <c r="A2011" s="21" t="s">
        <v>1004</v>
      </c>
    </row>
    <row r="2012">
      <c r="A2012" s="21" t="s">
        <v>1005</v>
      </c>
    </row>
    <row r="2013">
      <c r="A2013" s="21" t="s">
        <v>987</v>
      </c>
    </row>
    <row r="2014">
      <c r="A2014" s="21" t="s">
        <v>1006</v>
      </c>
    </row>
    <row r="2015">
      <c r="A2015" s="21" t="s">
        <v>1007</v>
      </c>
    </row>
    <row r="2016">
      <c r="A2016" s="21" t="s">
        <v>1008</v>
      </c>
    </row>
    <row r="2017">
      <c r="A2017" s="21" t="s">
        <v>1009</v>
      </c>
    </row>
    <row r="2018">
      <c r="A2018" s="21" t="s">
        <v>892</v>
      </c>
    </row>
    <row r="2019">
      <c r="A2019" s="21" t="s">
        <v>1010</v>
      </c>
    </row>
    <row r="2020">
      <c r="A2020" s="21"/>
    </row>
    <row r="2021">
      <c r="A2021" s="21">
        <v>11.7</v>
      </c>
    </row>
    <row r="2022">
      <c r="A2022" s="21" t="s">
        <v>1004</v>
      </c>
    </row>
    <row r="2023">
      <c r="A2023" s="21" t="s">
        <v>911</v>
      </c>
    </row>
    <row r="2024">
      <c r="A2024" s="21"/>
    </row>
    <row r="2025">
      <c r="A2025" s="21">
        <v>12.7</v>
      </c>
    </row>
    <row r="2026">
      <c r="A2026" s="21" t="s">
        <v>999</v>
      </c>
    </row>
    <row r="2027">
      <c r="A2027" s="21" t="s">
        <v>894</v>
      </c>
    </row>
    <row r="2028">
      <c r="A2028" s="21" t="s">
        <v>1011</v>
      </c>
    </row>
    <row r="2029">
      <c r="A2029" s="21" t="s">
        <v>1012</v>
      </c>
    </row>
    <row r="2030">
      <c r="A2030" s="21"/>
    </row>
    <row r="2031">
      <c r="A2031" s="21">
        <v>14.7</v>
      </c>
    </row>
    <row r="2032">
      <c r="A2032" s="21" t="s">
        <v>1013</v>
      </c>
    </row>
    <row r="2033">
      <c r="A2033" s="21" t="s">
        <v>1014</v>
      </c>
    </row>
    <row r="2034">
      <c r="A2034" s="21" t="s">
        <v>1015</v>
      </c>
    </row>
    <row r="2035">
      <c r="A2035" s="21" t="s">
        <v>1016</v>
      </c>
    </row>
    <row r="2036">
      <c r="A2036" s="21"/>
    </row>
    <row r="2037">
      <c r="A2037" s="21">
        <v>15.7</v>
      </c>
    </row>
    <row r="2038">
      <c r="A2038" s="21" t="s">
        <v>862</v>
      </c>
    </row>
    <row r="2039">
      <c r="A2039" s="21" t="s">
        <v>1017</v>
      </c>
    </row>
    <row r="2040">
      <c r="A2040" s="21"/>
    </row>
    <row r="2041">
      <c r="A2041" s="21">
        <v>16.7</v>
      </c>
    </row>
    <row r="2042">
      <c r="A2042" s="21" t="s">
        <v>1015</v>
      </c>
    </row>
    <row r="2043">
      <c r="A2043" s="21"/>
    </row>
    <row r="2044">
      <c r="A2044" s="21">
        <v>17.7</v>
      </c>
    </row>
    <row r="2045">
      <c r="A2045" s="21" t="s">
        <v>902</v>
      </c>
    </row>
    <row r="2046">
      <c r="A2046" s="21" t="s">
        <v>858</v>
      </c>
    </row>
    <row r="2047">
      <c r="A2047" s="21"/>
    </row>
    <row r="2048">
      <c r="A2048" s="21">
        <v>18.7</v>
      </c>
    </row>
    <row r="2049">
      <c r="A2049" s="21" t="s">
        <v>1018</v>
      </c>
    </row>
    <row r="2050">
      <c r="A2050" s="21" t="s">
        <v>943</v>
      </c>
    </row>
    <row r="2051">
      <c r="A2051" s="21"/>
    </row>
    <row r="2052">
      <c r="A2052" s="21">
        <v>19.7</v>
      </c>
    </row>
    <row r="2053">
      <c r="A2053" s="21" t="s">
        <v>858</v>
      </c>
    </row>
    <row r="2054">
      <c r="A2054" s="21" t="s">
        <v>984</v>
      </c>
    </row>
    <row r="2055">
      <c r="A2055" s="21"/>
    </row>
    <row r="2056">
      <c r="A2056" s="21"/>
    </row>
    <row r="2057">
      <c r="A2057" s="21">
        <v>20.7</v>
      </c>
    </row>
    <row r="2058">
      <c r="A2058" s="21" t="s">
        <v>858</v>
      </c>
    </row>
    <row r="2059">
      <c r="A2059" s="21"/>
    </row>
    <row r="2060">
      <c r="A2060" s="21">
        <v>21.7</v>
      </c>
    </row>
    <row r="2061">
      <c r="A2061" s="21" t="s">
        <v>858</v>
      </c>
    </row>
    <row r="2062">
      <c r="A2062" s="21" t="s">
        <v>830</v>
      </c>
    </row>
    <row r="2063">
      <c r="A2063" s="21"/>
    </row>
    <row r="2064">
      <c r="A2064" s="21">
        <v>22.7</v>
      </c>
    </row>
    <row r="2065">
      <c r="A2065" s="21" t="s">
        <v>965</v>
      </c>
    </row>
    <row r="2066">
      <c r="A2066" s="21" t="s">
        <v>1019</v>
      </c>
    </row>
    <row r="2067">
      <c r="A2067" s="21"/>
    </row>
    <row r="2068">
      <c r="A2068" s="21">
        <v>23.7</v>
      </c>
    </row>
    <row r="2069">
      <c r="A2069" s="21" t="s">
        <v>830</v>
      </c>
    </row>
    <row r="2070">
      <c r="A2070" s="21" t="s">
        <v>1020</v>
      </c>
    </row>
    <row r="2071">
      <c r="A2071" s="21" t="s">
        <v>871</v>
      </c>
    </row>
    <row r="2072">
      <c r="A2072" s="21" t="s">
        <v>980</v>
      </c>
    </row>
    <row r="2073">
      <c r="A2073" s="21"/>
    </row>
    <row r="2074">
      <c r="A2074" s="21">
        <v>24.7</v>
      </c>
    </row>
    <row r="2075">
      <c r="A2075" s="21" t="s">
        <v>898</v>
      </c>
    </row>
    <row r="2076">
      <c r="A2076" s="21" t="s">
        <v>871</v>
      </c>
    </row>
    <row r="2077">
      <c r="A2077" s="21" t="s">
        <v>1021</v>
      </c>
    </row>
    <row r="2078">
      <c r="A2078" s="21" t="s">
        <v>1022</v>
      </c>
    </row>
    <row r="2079">
      <c r="A2079" s="21" t="s">
        <v>914</v>
      </c>
    </row>
    <row r="2080">
      <c r="A2080" s="21"/>
    </row>
    <row r="2081">
      <c r="A2081" s="21">
        <v>25.7</v>
      </c>
    </row>
    <row r="2082">
      <c r="A2082" s="21" t="s">
        <v>1023</v>
      </c>
    </row>
    <row r="2083">
      <c r="A2083" s="21"/>
    </row>
    <row r="2084">
      <c r="A2084" s="21">
        <v>26.7</v>
      </c>
    </row>
    <row r="2085">
      <c r="A2085" s="21" t="s">
        <v>965</v>
      </c>
    </row>
    <row r="2086">
      <c r="A2086" s="21" t="s">
        <v>1024</v>
      </c>
    </row>
    <row r="2087">
      <c r="A2087" s="21" t="s">
        <v>846</v>
      </c>
    </row>
    <row r="2088">
      <c r="A2088" s="21"/>
    </row>
    <row r="2089">
      <c r="A2089" s="21">
        <v>27.7</v>
      </c>
    </row>
    <row r="2090">
      <c r="A2090" s="21" t="s">
        <v>858</v>
      </c>
    </row>
    <row r="2091">
      <c r="A2091" s="21" t="s">
        <v>814</v>
      </c>
    </row>
    <row r="2092">
      <c r="A2092" s="21"/>
    </row>
    <row r="2093">
      <c r="A2093" s="21">
        <v>28.7</v>
      </c>
    </row>
    <row r="2094">
      <c r="A2094" s="21" t="s">
        <v>921</v>
      </c>
    </row>
    <row r="2095">
      <c r="A2095" s="21" t="s">
        <v>860</v>
      </c>
    </row>
    <row r="2096">
      <c r="A2096" s="21">
        <v>15</v>
      </c>
    </row>
    <row r="2097">
      <c r="A2097" s="21" t="s">
        <v>858</v>
      </c>
    </row>
    <row r="2098">
      <c r="A2098" s="21"/>
    </row>
    <row r="2099">
      <c r="A2099" s="21">
        <v>29.7</v>
      </c>
    </row>
    <row r="2100">
      <c r="A2100" s="21">
        <v>7</v>
      </c>
    </row>
    <row r="2101">
      <c r="A2101" s="21">
        <v>500</v>
      </c>
    </row>
    <row r="2102">
      <c r="A2102" s="21" t="s">
        <v>1025</v>
      </c>
    </row>
    <row r="2103">
      <c r="A2103" s="21" t="s">
        <v>1026</v>
      </c>
    </row>
    <row r="2104">
      <c r="A2104" s="21" t="s">
        <v>1027</v>
      </c>
    </row>
    <row r="2105">
      <c r="A2105" s="21" t="s">
        <v>1028</v>
      </c>
    </row>
    <row r="2106">
      <c r="A2106" s="21" t="s">
        <v>992</v>
      </c>
    </row>
    <row r="2107">
      <c r="A2107" s="21" t="s">
        <v>830</v>
      </c>
    </row>
    <row r="2108">
      <c r="A2108" s="21"/>
    </row>
    <row r="2109">
      <c r="A2109" s="21">
        <v>30.7</v>
      </c>
    </row>
    <row r="2110">
      <c r="A2110" s="21" t="s">
        <v>899</v>
      </c>
    </row>
    <row r="2111">
      <c r="A2111" s="21" t="s">
        <v>1029</v>
      </c>
    </row>
    <row r="2112">
      <c r="A2112" s="21" t="s">
        <v>1030</v>
      </c>
    </row>
    <row r="2113">
      <c r="A2113" s="21"/>
    </row>
    <row r="2114">
      <c r="A2114" s="21">
        <v>31.7</v>
      </c>
    </row>
    <row r="2115">
      <c r="A2115" s="21" t="s">
        <v>1031</v>
      </c>
    </row>
    <row r="2116">
      <c r="A2116" s="21" t="s">
        <v>1032</v>
      </c>
    </row>
    <row r="2117">
      <c r="A2117" s="21"/>
    </row>
    <row r="2118">
      <c r="A2118" s="21">
        <v>1.8</v>
      </c>
    </row>
    <row r="2119">
      <c r="A2119" s="21" t="s">
        <v>1033</v>
      </c>
    </row>
    <row r="2120">
      <c r="A2120" s="21" t="s">
        <v>1034</v>
      </c>
    </row>
    <row r="2121">
      <c r="A2121" s="21" t="s">
        <v>911</v>
      </c>
    </row>
    <row r="2122">
      <c r="A2122" s="21" t="s">
        <v>882</v>
      </c>
    </row>
    <row r="2123">
      <c r="A2123" s="21"/>
    </row>
    <row r="2124">
      <c r="A2124" s="21" t="s">
        <v>1035</v>
      </c>
    </row>
    <row r="2125">
      <c r="A2125" s="21" t="s">
        <v>857</v>
      </c>
    </row>
    <row r="2126">
      <c r="A2126" s="21" t="s">
        <v>1036</v>
      </c>
    </row>
    <row r="2127">
      <c r="A2127" s="21" t="s">
        <v>894</v>
      </c>
    </row>
    <row r="2128">
      <c r="A2128" s="21"/>
    </row>
    <row r="2129">
      <c r="A2129" s="21">
        <v>3.8</v>
      </c>
    </row>
    <row r="2130">
      <c r="A2130" s="21" t="s">
        <v>898</v>
      </c>
    </row>
    <row r="2131">
      <c r="A2131" s="21" t="s">
        <v>829</v>
      </c>
    </row>
    <row r="2132">
      <c r="A2132" s="21"/>
    </row>
    <row r="2133">
      <c r="A2133" s="21">
        <v>4.8</v>
      </c>
    </row>
    <row r="2134">
      <c r="A2134" s="21" t="s">
        <v>1037</v>
      </c>
    </row>
    <row r="2135">
      <c r="A2135" s="21" t="s">
        <v>1038</v>
      </c>
    </row>
    <row r="2136">
      <c r="A2136" s="21"/>
    </row>
    <row r="2137">
      <c r="A2137" s="21">
        <v>5.8</v>
      </c>
    </row>
    <row r="2138">
      <c r="A2138" s="21" t="s">
        <v>839</v>
      </c>
    </row>
    <row r="2139">
      <c r="A2139" s="21" t="s">
        <v>1039</v>
      </c>
    </row>
    <row r="2140">
      <c r="A2140" s="21"/>
    </row>
    <row r="2141">
      <c r="A2141" s="21">
        <v>6.8</v>
      </c>
    </row>
    <row r="2142">
      <c r="A2142" s="21" t="s">
        <v>998</v>
      </c>
    </row>
    <row r="2143">
      <c r="A2143" s="21" t="s">
        <v>829</v>
      </c>
    </row>
    <row r="2144">
      <c r="A2144" s="21" t="s">
        <v>830</v>
      </c>
    </row>
    <row r="2145">
      <c r="A2145" s="21" t="s">
        <v>1040</v>
      </c>
    </row>
    <row r="2146">
      <c r="A2146" s="21" t="s">
        <v>843</v>
      </c>
    </row>
    <row r="2147">
      <c r="A2147" s="21" t="s">
        <v>1041</v>
      </c>
    </row>
    <row r="2148">
      <c r="A2148" s="21" t="s">
        <v>1042</v>
      </c>
    </row>
    <row r="2149">
      <c r="A2149" s="21"/>
    </row>
    <row r="2150">
      <c r="A2150" s="21">
        <v>7.8</v>
      </c>
    </row>
    <row r="2151">
      <c r="A2151" s="21" t="s">
        <v>858</v>
      </c>
    </row>
    <row r="2152">
      <c r="A2152" s="21"/>
    </row>
    <row r="2153">
      <c r="A2153" s="21">
        <v>8.8</v>
      </c>
    </row>
    <row r="2154">
      <c r="A2154" s="21" t="s">
        <v>898</v>
      </c>
    </row>
    <row r="2155">
      <c r="A2155" s="21"/>
    </row>
    <row r="2156">
      <c r="A2156" s="21">
        <v>9.8</v>
      </c>
    </row>
    <row r="2157">
      <c r="A2157" s="21" t="s">
        <v>1043</v>
      </c>
    </row>
    <row r="2158">
      <c r="A2158" s="21" t="s">
        <v>1044</v>
      </c>
    </row>
    <row r="2159">
      <c r="A2159" s="21" t="s">
        <v>1045</v>
      </c>
    </row>
    <row r="2160">
      <c r="A2160" s="21"/>
    </row>
    <row r="2161">
      <c r="A2161" s="21">
        <v>10.8</v>
      </c>
    </row>
    <row r="2162">
      <c r="A2162" s="21" t="s">
        <v>858</v>
      </c>
    </row>
    <row r="2163">
      <c r="A2163" s="21"/>
    </row>
    <row r="2164">
      <c r="A2164" s="21">
        <v>11.8</v>
      </c>
    </row>
    <row r="2165">
      <c r="A2165" s="21" t="s">
        <v>1046</v>
      </c>
    </row>
    <row r="2166">
      <c r="A2166" s="21" t="s">
        <v>1047</v>
      </c>
    </row>
    <row r="2167">
      <c r="A2167" s="21" t="s">
        <v>846</v>
      </c>
    </row>
    <row r="2168">
      <c r="A2168" s="21" t="s">
        <v>948</v>
      </c>
    </row>
    <row r="2169">
      <c r="A2169" s="21" t="s">
        <v>830</v>
      </c>
    </row>
    <row r="2170">
      <c r="A2170" s="21" t="s">
        <v>1048</v>
      </c>
    </row>
    <row r="2171">
      <c r="A2171" s="21"/>
    </row>
    <row r="2172">
      <c r="A2172" s="21">
        <v>12.8</v>
      </c>
    </row>
    <row r="2173">
      <c r="A2173" s="21" t="s">
        <v>1049</v>
      </c>
    </row>
    <row r="2174">
      <c r="A2174" s="21" t="s">
        <v>814</v>
      </c>
    </row>
    <row r="2175">
      <c r="A2175" s="21" t="s">
        <v>1050</v>
      </c>
    </row>
    <row r="2176">
      <c r="A2176" s="21"/>
    </row>
    <row r="2177">
      <c r="A2177" s="21">
        <v>13.8</v>
      </c>
    </row>
    <row r="2178">
      <c r="A2178" s="21" t="s">
        <v>1051</v>
      </c>
    </row>
    <row r="2179">
      <c r="A2179" s="21" t="s">
        <v>1052</v>
      </c>
    </row>
    <row r="2180">
      <c r="A2180" s="21" t="s">
        <v>1039</v>
      </c>
    </row>
    <row r="2181">
      <c r="A2181" s="21" t="s">
        <v>975</v>
      </c>
    </row>
    <row r="2182">
      <c r="A2182" s="21"/>
    </row>
    <row r="2183">
      <c r="A2183" s="21">
        <v>14.8</v>
      </c>
    </row>
    <row r="2184">
      <c r="A2184" s="21" t="s">
        <v>1053</v>
      </c>
    </row>
    <row r="2185">
      <c r="A2185" s="21" t="s">
        <v>1054</v>
      </c>
    </row>
    <row r="2186">
      <c r="A2186" s="21" t="s">
        <v>829</v>
      </c>
    </row>
    <row r="2187">
      <c r="A2187" s="21" t="s">
        <v>902</v>
      </c>
    </row>
    <row r="2188">
      <c r="A2188" s="21" t="s">
        <v>894</v>
      </c>
    </row>
    <row r="2189">
      <c r="A2189" s="21"/>
    </row>
    <row r="2190">
      <c r="A2190" s="21">
        <v>15.8</v>
      </c>
    </row>
    <row r="2191">
      <c r="A2191" s="21" t="s">
        <v>970</v>
      </c>
    </row>
    <row r="2192">
      <c r="A2192" s="21"/>
    </row>
    <row r="2193">
      <c r="A2193" s="21">
        <v>16.8</v>
      </c>
    </row>
    <row r="2194">
      <c r="A2194" s="21" t="s">
        <v>1014</v>
      </c>
    </row>
    <row r="2195">
      <c r="A2195" s="21"/>
    </row>
    <row r="2196">
      <c r="A2196" s="21">
        <v>17.8</v>
      </c>
    </row>
    <row r="2197">
      <c r="A2197" s="21" t="s">
        <v>829</v>
      </c>
    </row>
    <row r="2198">
      <c r="A2198" s="21" t="s">
        <v>898</v>
      </c>
    </row>
    <row r="2199">
      <c r="A2199" s="21"/>
    </row>
    <row r="2200">
      <c r="A2200" s="21">
        <v>18.8</v>
      </c>
    </row>
    <row r="2201">
      <c r="A2201" s="21" t="s">
        <v>1055</v>
      </c>
    </row>
    <row r="2202">
      <c r="A2202" s="21" t="s">
        <v>857</v>
      </c>
    </row>
    <row r="2203">
      <c r="A2203" s="21" t="s">
        <v>1056</v>
      </c>
    </row>
    <row r="2204">
      <c r="A2204" s="21"/>
    </row>
    <row r="2205">
      <c r="A2205" s="21">
        <v>19.8</v>
      </c>
    </row>
    <row r="2206">
      <c r="A2206" s="21" t="s">
        <v>1057</v>
      </c>
    </row>
    <row r="2207">
      <c r="A2207" s="21" t="s">
        <v>843</v>
      </c>
    </row>
    <row r="2208">
      <c r="A2208" s="21"/>
    </row>
    <row r="2209">
      <c r="A2209" s="21" t="s">
        <v>1058</v>
      </c>
    </row>
    <row r="2210">
      <c r="A2210" s="21" t="s">
        <v>1059</v>
      </c>
    </row>
    <row r="2211">
      <c r="A2211" s="21" t="s">
        <v>829</v>
      </c>
    </row>
    <row r="2212">
      <c r="A2212" s="21" t="s">
        <v>882</v>
      </c>
    </row>
    <row r="2213">
      <c r="A2213" s="21" t="s">
        <v>1060</v>
      </c>
    </row>
    <row r="2214">
      <c r="A2214" s="21"/>
    </row>
    <row r="2215">
      <c r="A2215" s="21">
        <v>21.8</v>
      </c>
    </row>
    <row r="2216">
      <c r="A2216" s="21" t="s">
        <v>960</v>
      </c>
    </row>
    <row r="2217">
      <c r="A2217" s="21" t="s">
        <v>1061</v>
      </c>
    </row>
    <row r="2218">
      <c r="A2218" s="21" t="s">
        <v>820</v>
      </c>
    </row>
    <row r="2219">
      <c r="A2219" s="21" t="s">
        <v>1062</v>
      </c>
    </row>
    <row r="2220">
      <c r="A2220" s="21"/>
    </row>
    <row r="2221">
      <c r="A2221" s="21">
        <v>22.8</v>
      </c>
    </row>
    <row r="2222">
      <c r="A2222" s="21" t="s">
        <v>1063</v>
      </c>
    </row>
    <row r="2223">
      <c r="A2223" s="21" t="s">
        <v>1064</v>
      </c>
    </row>
    <row r="2224">
      <c r="A2224" s="21" t="s">
        <v>1056</v>
      </c>
    </row>
    <row r="2225">
      <c r="A2225" s="21" t="s">
        <v>1039</v>
      </c>
    </row>
    <row r="2226">
      <c r="A2226" s="21" t="s">
        <v>1057</v>
      </c>
    </row>
    <row r="2227">
      <c r="A2227" s="21" t="s">
        <v>829</v>
      </c>
    </row>
    <row r="2228">
      <c r="A2228" s="21" t="s">
        <v>1065</v>
      </c>
    </row>
    <row r="2229">
      <c r="A2229" s="21" t="s">
        <v>1066</v>
      </c>
    </row>
    <row r="2230">
      <c r="A2230" s="21"/>
    </row>
    <row r="2231">
      <c r="A2231" s="21">
        <v>23.8</v>
      </c>
    </row>
    <row r="2232">
      <c r="A2232" s="21" t="s">
        <v>1067</v>
      </c>
    </row>
    <row r="2233">
      <c r="A2233" s="21" t="s">
        <v>1068</v>
      </c>
    </row>
    <row r="2234">
      <c r="A2234" s="21" t="s">
        <v>1069</v>
      </c>
    </row>
    <row r="2235">
      <c r="A2235" s="21"/>
    </row>
    <row r="2236">
      <c r="A2236" s="21">
        <v>24.8</v>
      </c>
    </row>
    <row r="2237">
      <c r="A2237" s="21" t="s">
        <v>829</v>
      </c>
    </row>
    <row r="2238">
      <c r="A2238" s="21" t="s">
        <v>939</v>
      </c>
    </row>
    <row r="2239">
      <c r="A2239" s="21"/>
    </row>
    <row r="2240">
      <c r="A2240" s="21">
        <v>25.8</v>
      </c>
    </row>
    <row r="2241">
      <c r="A2241" s="21" t="s">
        <v>1070</v>
      </c>
    </row>
    <row r="2242">
      <c r="A2242" s="21" t="s">
        <v>820</v>
      </c>
    </row>
    <row r="2243">
      <c r="A2243" s="21"/>
    </row>
    <row r="2244">
      <c r="A2244" s="21">
        <v>26.8</v>
      </c>
    </row>
    <row r="2245">
      <c r="A2245" s="21" t="s">
        <v>829</v>
      </c>
    </row>
    <row r="2246">
      <c r="A2246" s="21" t="s">
        <v>1071</v>
      </c>
    </row>
    <row r="2247">
      <c r="A2247" s="21" t="s">
        <v>1072</v>
      </c>
    </row>
    <row r="2248">
      <c r="A2248" s="21"/>
    </row>
    <row r="2249">
      <c r="A2249" s="21">
        <v>27.8</v>
      </c>
    </row>
    <row r="2250">
      <c r="A2250" s="21" t="s">
        <v>1073</v>
      </c>
    </row>
    <row r="2251">
      <c r="A2251" s="21" t="s">
        <v>1074</v>
      </c>
    </row>
    <row r="2252">
      <c r="A2252" s="21" t="s">
        <v>1075</v>
      </c>
    </row>
    <row r="2253">
      <c r="A2253" s="21" t="s">
        <v>1010</v>
      </c>
    </row>
    <row r="2254">
      <c r="A2254" s="21"/>
    </row>
    <row r="2255">
      <c r="A2255" s="21">
        <v>28.8</v>
      </c>
    </row>
    <row r="2256">
      <c r="A2256" s="21" t="s">
        <v>1076</v>
      </c>
    </row>
    <row r="2257">
      <c r="A2257" s="21" t="s">
        <v>815</v>
      </c>
    </row>
    <row r="2258">
      <c r="A2258" s="21" t="s">
        <v>1077</v>
      </c>
    </row>
    <row r="2259">
      <c r="A2259" s="21" t="s">
        <v>1078</v>
      </c>
    </row>
    <row r="2260">
      <c r="A2260" s="21"/>
    </row>
    <row r="2261">
      <c r="A2261" s="21">
        <v>29.8</v>
      </c>
    </row>
    <row r="2262">
      <c r="A2262" s="21" t="s">
        <v>1079</v>
      </c>
    </row>
    <row r="2263">
      <c r="A2263" s="21" t="s">
        <v>1080</v>
      </c>
    </row>
    <row r="2264">
      <c r="A2264" s="21"/>
    </row>
    <row r="2265">
      <c r="A2265" s="21">
        <v>30.8</v>
      </c>
    </row>
    <row r="2266">
      <c r="A2266" s="21" t="s">
        <v>944</v>
      </c>
    </row>
    <row r="2267">
      <c r="A2267" s="21" t="s">
        <v>1081</v>
      </c>
    </row>
    <row r="2268">
      <c r="A2268" s="21" t="s">
        <v>829</v>
      </c>
    </row>
    <row r="2269">
      <c r="A2269" s="21" t="s">
        <v>1082</v>
      </c>
    </row>
    <row r="2270">
      <c r="A2270" s="21" t="s">
        <v>894</v>
      </c>
    </row>
    <row r="2271">
      <c r="A2271" s="21"/>
    </row>
    <row r="2272">
      <c r="A2272" s="21">
        <v>31.8</v>
      </c>
    </row>
    <row r="2273">
      <c r="A2273" s="21" t="s">
        <v>1083</v>
      </c>
    </row>
    <row r="2274">
      <c r="A2274" s="21" t="s">
        <v>898</v>
      </c>
    </row>
    <row r="2275">
      <c r="A2275" s="21" t="s">
        <v>829</v>
      </c>
    </row>
    <row r="2276">
      <c r="A2276" s="21" t="s">
        <v>1084</v>
      </c>
    </row>
    <row r="2277">
      <c r="A2277" s="21"/>
    </row>
    <row r="2278">
      <c r="A2278" s="21">
        <v>1.9</v>
      </c>
    </row>
    <row r="2279">
      <c r="A2279" s="21" t="s">
        <v>1085</v>
      </c>
    </row>
    <row r="2280">
      <c r="A2280" s="21" t="s">
        <v>858</v>
      </c>
    </row>
    <row r="2281">
      <c r="A2281" s="21"/>
    </row>
    <row r="2282">
      <c r="A2282" s="21">
        <v>3.9</v>
      </c>
    </row>
    <row r="2283">
      <c r="A2283" s="21" t="s">
        <v>846</v>
      </c>
    </row>
    <row r="2284">
      <c r="A2284" s="21" t="s">
        <v>814</v>
      </c>
    </row>
    <row r="2285">
      <c r="A2285" s="21" t="s">
        <v>1086</v>
      </c>
    </row>
    <row r="2286">
      <c r="A2286" s="21"/>
    </row>
    <row r="2287">
      <c r="A2287" s="21">
        <v>4.9</v>
      </c>
    </row>
    <row r="2288">
      <c r="A2288" s="21" t="s">
        <v>1087</v>
      </c>
    </row>
    <row r="2289">
      <c r="A2289" s="21" t="s">
        <v>1088</v>
      </c>
    </row>
    <row r="2290">
      <c r="A2290" s="21" t="s">
        <v>1010</v>
      </c>
    </row>
    <row r="2291">
      <c r="A2291" s="21"/>
    </row>
    <row r="2292">
      <c r="A2292" s="21">
        <v>5.9</v>
      </c>
    </row>
    <row r="2293">
      <c r="A2293" s="21" t="s">
        <v>846</v>
      </c>
    </row>
    <row r="2294">
      <c r="A2294" s="21" t="s">
        <v>1089</v>
      </c>
    </row>
    <row r="2295">
      <c r="A2295" s="21" t="s">
        <v>1090</v>
      </c>
    </row>
    <row r="2296">
      <c r="A2296" s="21" t="s">
        <v>1091</v>
      </c>
    </row>
    <row r="2297">
      <c r="A2297" s="21" t="s">
        <v>925</v>
      </c>
    </row>
    <row r="2298">
      <c r="A2298" s="21" t="s">
        <v>1092</v>
      </c>
    </row>
    <row r="2299">
      <c r="A2299" s="21"/>
    </row>
    <row r="2300">
      <c r="A2300" s="21">
        <v>6.9</v>
      </c>
    </row>
    <row r="2301">
      <c r="A2301" s="21" t="s">
        <v>1093</v>
      </c>
    </row>
    <row r="2302">
      <c r="A2302" s="21" t="s">
        <v>1094</v>
      </c>
    </row>
    <row r="2303">
      <c r="A2303" s="21" t="s">
        <v>1095</v>
      </c>
    </row>
    <row r="2304">
      <c r="A2304" s="21" t="s">
        <v>829</v>
      </c>
    </row>
    <row r="2305">
      <c r="A2305" s="21" t="s">
        <v>1096</v>
      </c>
    </row>
    <row r="2306">
      <c r="A2306" s="21" t="s">
        <v>1097</v>
      </c>
    </row>
    <row r="2307">
      <c r="A2307" s="21"/>
    </row>
    <row r="2308">
      <c r="A2308" s="21">
        <v>7.9</v>
      </c>
    </row>
    <row r="2309">
      <c r="A2309" s="21" t="s">
        <v>1098</v>
      </c>
    </row>
    <row r="2310">
      <c r="A2310" s="21" t="s">
        <v>1099</v>
      </c>
    </row>
    <row r="2311">
      <c r="A2311" s="21" t="s">
        <v>1096</v>
      </c>
    </row>
    <row r="2312">
      <c r="A2312" s="21" t="s">
        <v>1100</v>
      </c>
    </row>
    <row r="2313">
      <c r="A2313" s="21" t="s">
        <v>965</v>
      </c>
    </row>
    <row r="2314">
      <c r="A2314" s="21"/>
    </row>
    <row r="2315">
      <c r="A2315" s="21">
        <v>8.9</v>
      </c>
    </row>
    <row r="2316">
      <c r="A2316" s="21" t="s">
        <v>846</v>
      </c>
    </row>
    <row r="2317">
      <c r="A2317" s="21" t="s">
        <v>1057</v>
      </c>
    </row>
    <row r="2318">
      <c r="A2318" s="21" t="s">
        <v>980</v>
      </c>
    </row>
    <row r="2319">
      <c r="A2319" s="21" t="s">
        <v>1101</v>
      </c>
    </row>
    <row r="2320">
      <c r="A2320" s="21"/>
    </row>
    <row r="2321">
      <c r="A2321" s="21">
        <v>9.9</v>
      </c>
    </row>
    <row r="2322">
      <c r="A2322" s="21" t="s">
        <v>829</v>
      </c>
    </row>
    <row r="2323">
      <c r="A2323" s="21" t="s">
        <v>830</v>
      </c>
    </row>
    <row r="2324">
      <c r="A2324" s="21" t="s">
        <v>1102</v>
      </c>
    </row>
    <row r="2325">
      <c r="A2325" s="21" t="s">
        <v>1103</v>
      </c>
    </row>
    <row r="2326">
      <c r="A2326" s="21" t="s">
        <v>848</v>
      </c>
    </row>
    <row r="2327">
      <c r="A2327" s="21" t="s">
        <v>1096</v>
      </c>
    </row>
    <row r="2328">
      <c r="A2328" s="21" t="s">
        <v>1085</v>
      </c>
    </row>
    <row r="2329">
      <c r="A2329" s="21"/>
    </row>
    <row r="2330">
      <c r="A2330" s="21">
        <v>10.9</v>
      </c>
    </row>
    <row r="2331">
      <c r="A2331" s="21" t="s">
        <v>1104</v>
      </c>
    </row>
    <row r="2332">
      <c r="A2332" s="21" t="s">
        <v>1105</v>
      </c>
    </row>
    <row r="2333">
      <c r="A2333" s="21" t="s">
        <v>829</v>
      </c>
    </row>
    <row r="2334">
      <c r="A2334" s="21" t="s">
        <v>1106</v>
      </c>
    </row>
    <row r="2335">
      <c r="A2335" s="21" t="s">
        <v>1107</v>
      </c>
    </row>
    <row r="2336">
      <c r="A2336" s="21"/>
    </row>
    <row r="2337">
      <c r="A2337" s="21">
        <v>11.9</v>
      </c>
    </row>
    <row r="2338">
      <c r="A2338" s="21" t="s">
        <v>829</v>
      </c>
    </row>
    <row r="2339">
      <c r="A2339" s="21"/>
    </row>
    <row r="2340">
      <c r="A2340" s="21">
        <v>12.9</v>
      </c>
    </row>
    <row r="2341">
      <c r="A2341" s="21" t="s">
        <v>1108</v>
      </c>
    </row>
    <row r="2342">
      <c r="A2342" s="21" t="s">
        <v>829</v>
      </c>
    </row>
    <row r="2343">
      <c r="A2343" s="21" t="s">
        <v>815</v>
      </c>
    </row>
    <row r="2344">
      <c r="A2344" s="21" t="s">
        <v>843</v>
      </c>
    </row>
    <row r="2345">
      <c r="A2345" s="21" t="s">
        <v>1109</v>
      </c>
    </row>
    <row r="2346">
      <c r="A2346" s="21"/>
    </row>
    <row r="2347">
      <c r="A2347" s="21"/>
    </row>
    <row r="2348">
      <c r="A2348" s="21">
        <v>13.9</v>
      </c>
    </row>
    <row r="2349">
      <c r="A2349" s="21" t="s">
        <v>829</v>
      </c>
    </row>
    <row r="2350">
      <c r="A2350" s="21" t="s">
        <v>1057</v>
      </c>
    </row>
    <row r="2351">
      <c r="A2351" s="21" t="s">
        <v>1110</v>
      </c>
    </row>
    <row r="2352">
      <c r="A2352" s="21" t="s">
        <v>1111</v>
      </c>
    </row>
    <row r="2353">
      <c r="A2353" s="21"/>
    </row>
    <row r="2354">
      <c r="A2354" s="21">
        <v>14.9</v>
      </c>
    </row>
    <row r="2355">
      <c r="A2355" s="21" t="s">
        <v>1112</v>
      </c>
    </row>
    <row r="2356">
      <c r="A2356" s="21" t="s">
        <v>1113</v>
      </c>
    </row>
    <row r="2357">
      <c r="A2357" s="21" t="s">
        <v>1114</v>
      </c>
    </row>
    <row r="2358">
      <c r="A2358" s="21"/>
    </row>
    <row r="2359">
      <c r="A2359" s="21">
        <v>15.9</v>
      </c>
    </row>
    <row r="2360">
      <c r="A2360" s="21" t="s">
        <v>892</v>
      </c>
    </row>
    <row r="2361">
      <c r="A2361" s="21" t="s">
        <v>820</v>
      </c>
    </row>
    <row r="2362">
      <c r="A2362" s="21" t="s">
        <v>1115</v>
      </c>
    </row>
    <row r="2363">
      <c r="A2363" s="21" t="s">
        <v>1116</v>
      </c>
    </row>
    <row r="2364">
      <c r="A2364" s="21"/>
    </row>
    <row r="2365">
      <c r="A2365" s="21">
        <v>16.9</v>
      </c>
    </row>
    <row r="2366">
      <c r="A2366" s="21" t="s">
        <v>1117</v>
      </c>
    </row>
    <row r="2367">
      <c r="A2367" s="21" t="s">
        <v>829</v>
      </c>
    </row>
    <row r="2368">
      <c r="A2368" s="21" t="s">
        <v>912</v>
      </c>
    </row>
    <row r="2369">
      <c r="A2369" s="21"/>
    </row>
    <row r="2370">
      <c r="A2370" s="21" t="s">
        <v>1118</v>
      </c>
    </row>
    <row r="2371">
      <c r="A2371" s="21">
        <v>600</v>
      </c>
    </row>
    <row r="2372">
      <c r="A2372" s="21" t="s">
        <v>1119</v>
      </c>
    </row>
    <row r="2373">
      <c r="A2373" s="21" t="s">
        <v>1120</v>
      </c>
    </row>
    <row r="2374">
      <c r="A2374" s="21" t="s">
        <v>1121</v>
      </c>
    </row>
    <row r="2375">
      <c r="A2375" s="21" t="s">
        <v>1122</v>
      </c>
    </row>
    <row r="2376">
      <c r="A2376" s="21" t="s">
        <v>1123</v>
      </c>
    </row>
    <row r="2377">
      <c r="A2377" s="21"/>
    </row>
    <row r="2378">
      <c r="A2378" s="21">
        <v>18.9</v>
      </c>
    </row>
    <row r="2379">
      <c r="A2379" s="21" t="s">
        <v>1124</v>
      </c>
    </row>
    <row r="2380">
      <c r="A2380" s="21" t="s">
        <v>1125</v>
      </c>
    </row>
    <row r="2381">
      <c r="A2381" s="21"/>
    </row>
    <row r="2382">
      <c r="A2382" s="21">
        <v>19.9</v>
      </c>
    </row>
    <row r="2383">
      <c r="A2383" s="21" t="s">
        <v>1126</v>
      </c>
    </row>
    <row r="2384">
      <c r="A2384" s="21"/>
    </row>
    <row r="2385">
      <c r="A2385" s="21">
        <v>20.9</v>
      </c>
    </row>
    <row r="2386">
      <c r="A2386" s="21" t="s">
        <v>1127</v>
      </c>
    </row>
    <row r="2387">
      <c r="A2387" s="21" t="e">
        <f>+ 500  acc    630</f>
        <v>#NAME?</v>
      </c>
    </row>
    <row r="2388">
      <c r="A2388" s="21" t="s">
        <v>1128</v>
      </c>
    </row>
    <row r="2389">
      <c r="A2389" s="21" t="s">
        <v>1129</v>
      </c>
    </row>
    <row r="2390">
      <c r="A2390" s="21" t="s">
        <v>1130</v>
      </c>
    </row>
    <row r="2391">
      <c r="A2391" s="21" t="s">
        <v>1131</v>
      </c>
    </row>
    <row r="2392">
      <c r="A2392" s="21" t="s">
        <v>1132</v>
      </c>
    </row>
    <row r="2393">
      <c r="A2393" s="21" t="s">
        <v>1133</v>
      </c>
    </row>
    <row r="2394">
      <c r="A2394" s="21" t="s">
        <v>1134</v>
      </c>
    </row>
    <row r="2395">
      <c r="A2395" s="21" t="s">
        <v>1135</v>
      </c>
    </row>
    <row r="2396">
      <c r="A2396" s="21" t="s">
        <v>1136</v>
      </c>
    </row>
    <row r="2397">
      <c r="A2397" s="21"/>
    </row>
    <row r="2398">
      <c r="A2398" s="21">
        <v>21.9</v>
      </c>
    </row>
    <row r="2399">
      <c r="A2399" s="21" t="s">
        <v>1137</v>
      </c>
    </row>
    <row r="2400">
      <c r="A2400" s="21" t="e">
        <f>+ 150 Acc   200</f>
        <v>#NAME?</v>
      </c>
    </row>
    <row r="2401">
      <c r="A2401" s="21" t="s">
        <v>1138</v>
      </c>
    </row>
    <row r="2402">
      <c r="A2402" s="21"/>
    </row>
    <row r="2403">
      <c r="A2403" s="21">
        <v>22.9</v>
      </c>
    </row>
    <row r="2404">
      <c r="A2404" s="21" t="s">
        <v>1139</v>
      </c>
    </row>
    <row r="2405">
      <c r="A2405" s="21" t="e">
        <f>+ 200     220    loan from wifey</f>
        <v>#NAME?</v>
      </c>
    </row>
    <row r="2406">
      <c r="A2406" s="21"/>
    </row>
    <row r="2407">
      <c r="A2407" s="21">
        <v>23.9</v>
      </c>
    </row>
    <row r="2408">
      <c r="A2408" s="21" t="s">
        <v>1140</v>
      </c>
    </row>
    <row r="2409">
      <c r="A2409" s="21"/>
    </row>
    <row r="2410">
      <c r="A2410" s="21">
        <v>24.9</v>
      </c>
    </row>
    <row r="2411">
      <c r="A2411" s="21" t="s">
        <v>1141</v>
      </c>
    </row>
    <row r="2412">
      <c r="A2412" s="21" t="s">
        <v>1142</v>
      </c>
    </row>
    <row r="2413">
      <c r="A2413" s="21" t="s">
        <v>1143</v>
      </c>
    </row>
    <row r="2414">
      <c r="A2414" s="21" t="s">
        <v>1144</v>
      </c>
    </row>
    <row r="2415">
      <c r="A2415" s="21" t="s">
        <v>1145</v>
      </c>
    </row>
    <row r="2416">
      <c r="A2416" s="21"/>
    </row>
    <row r="2417">
      <c r="A2417" s="21">
        <v>25.9</v>
      </c>
    </row>
    <row r="2418">
      <c r="A2418" s="21" t="s">
        <v>1146</v>
      </c>
    </row>
    <row r="2419">
      <c r="A2419" s="21" t="s">
        <v>1147</v>
      </c>
    </row>
    <row r="2420">
      <c r="A2420" s="21" t="s">
        <v>1148</v>
      </c>
    </row>
    <row r="2421">
      <c r="A2421" s="21" t="s">
        <v>1149</v>
      </c>
    </row>
    <row r="2422">
      <c r="A2422" s="21"/>
    </row>
    <row r="2423">
      <c r="A2423" s="21" t="s">
        <v>1150</v>
      </c>
    </row>
    <row r="2424">
      <c r="A2424" s="21" t="s">
        <v>1151</v>
      </c>
    </row>
    <row r="2425">
      <c r="A2425" s="21" t="s">
        <v>1152</v>
      </c>
    </row>
    <row r="2426">
      <c r="A2426" s="21" t="s">
        <v>1153</v>
      </c>
    </row>
    <row r="2427">
      <c r="A2427" s="21" t="s">
        <v>1154</v>
      </c>
    </row>
    <row r="2428">
      <c r="A2428" s="21"/>
    </row>
    <row r="2429">
      <c r="A2429" s="21">
        <v>28.9</v>
      </c>
    </row>
    <row r="2430">
      <c r="A2430" s="21" t="s">
        <v>1155</v>
      </c>
    </row>
    <row r="2431">
      <c r="A2431" s="21" t="s">
        <v>1156</v>
      </c>
    </row>
    <row r="2432">
      <c r="A2432" s="21" t="s">
        <v>1157</v>
      </c>
    </row>
    <row r="2433">
      <c r="A2433" s="21"/>
    </row>
    <row r="2434">
      <c r="A2434" s="21">
        <v>29.9</v>
      </c>
    </row>
    <row r="2435">
      <c r="A2435" s="21" t="s">
        <v>1158</v>
      </c>
    </row>
    <row r="2436">
      <c r="A2436" s="21" t="s">
        <v>1159</v>
      </c>
    </row>
    <row r="2437">
      <c r="A2437" s="21"/>
    </row>
    <row r="2438">
      <c r="A2438" s="21">
        <v>30.9</v>
      </c>
    </row>
    <row r="2439">
      <c r="A2439" s="21" t="e">
        <f>+ 200  loan from wife    310</f>
        <v>#NAME?</v>
      </c>
    </row>
    <row r="2440">
      <c r="A2440" s="21" t="s">
        <v>1160</v>
      </c>
    </row>
    <row r="2441">
      <c r="A2441" s="21" t="s">
        <v>1161</v>
      </c>
    </row>
    <row r="2442">
      <c r="A2442" s="21" t="s">
        <v>1162</v>
      </c>
    </row>
    <row r="2443">
      <c r="A2443" s="21"/>
    </row>
    <row r="2444">
      <c r="A2444" s="21"/>
    </row>
    <row r="2445">
      <c r="A2445" s="21">
        <v>1.1</v>
      </c>
    </row>
    <row r="2446">
      <c r="A2446" s="21" t="s">
        <v>1163</v>
      </c>
    </row>
    <row r="2447">
      <c r="A2447" s="21" t="s">
        <v>1164</v>
      </c>
    </row>
    <row r="2448">
      <c r="A2448" s="21" t="e">
        <f>+ 500 from Main      520</f>
        <v>#NAME?</v>
      </c>
    </row>
    <row r="2449">
      <c r="A2449" s="21" t="s">
        <v>1165</v>
      </c>
    </row>
    <row r="2450">
      <c r="A2450" s="21" t="s">
        <v>1166</v>
      </c>
    </row>
    <row r="2451">
      <c r="A2451" s="21"/>
    </row>
    <row r="2452">
      <c r="A2452" s="21">
        <v>2.1</v>
      </c>
    </row>
    <row r="2453">
      <c r="A2453" s="21" t="s">
        <v>1167</v>
      </c>
    </row>
    <row r="2454">
      <c r="A2454" s="21"/>
    </row>
    <row r="2455">
      <c r="A2455" s="21">
        <v>3.1</v>
      </c>
    </row>
    <row r="2456">
      <c r="A2456" s="21" t="s">
        <v>1168</v>
      </c>
    </row>
    <row r="2457">
      <c r="A2457" s="21" t="s">
        <v>1169</v>
      </c>
    </row>
    <row r="2458">
      <c r="A2458" s="21" t="s">
        <v>1170</v>
      </c>
    </row>
    <row r="2459">
      <c r="A2459" s="21" t="s">
        <v>1171</v>
      </c>
    </row>
    <row r="2460">
      <c r="A2460" s="21" t="s">
        <v>1172</v>
      </c>
    </row>
    <row r="2461">
      <c r="A2461" s="21" t="s">
        <v>1173</v>
      </c>
    </row>
    <row r="2462">
      <c r="A2462" s="21"/>
    </row>
    <row r="2463">
      <c r="A2463" s="21">
        <v>4.1</v>
      </c>
    </row>
    <row r="2464">
      <c r="A2464" s="21" t="s">
        <v>1174</v>
      </c>
    </row>
    <row r="2465">
      <c r="A2465" s="21" t="s">
        <v>1175</v>
      </c>
    </row>
    <row r="2466">
      <c r="A2466" s="21" t="s">
        <v>1176</v>
      </c>
    </row>
    <row r="2467">
      <c r="A2467" s="21" t="s">
        <v>1177</v>
      </c>
    </row>
    <row r="2468">
      <c r="A2468" s="21"/>
    </row>
    <row r="2469">
      <c r="A2469" s="21">
        <v>5.1</v>
      </c>
    </row>
    <row r="2470">
      <c r="A2470" s="21" t="s">
        <v>1178</v>
      </c>
    </row>
    <row r="2471">
      <c r="A2471" s="21" t="e">
        <f>+ 5     Main          600</f>
        <v>#NAME?</v>
      </c>
    </row>
    <row r="2472">
      <c r="A2472" s="21" t="s">
        <v>1179</v>
      </c>
    </row>
    <row r="2473">
      <c r="A2473" s="21" t="s">
        <v>1180</v>
      </c>
    </row>
    <row r="2474">
      <c r="A2474" s="21" t="s">
        <v>1181</v>
      </c>
    </row>
    <row r="2475">
      <c r="A2475" s="21" t="s">
        <v>1182</v>
      </c>
    </row>
    <row r="2476">
      <c r="A2476" s="21"/>
    </row>
    <row r="2477">
      <c r="A2477" s="21">
        <v>6.1</v>
      </c>
    </row>
    <row r="2478">
      <c r="A2478" s="21" t="s">
        <v>1183</v>
      </c>
    </row>
    <row r="2479">
      <c r="A2479" s="21" t="e">
        <f>+ 1500   Main    1525</f>
        <v>#NAME?</v>
      </c>
    </row>
    <row r="2480">
      <c r="A2480" s="21" t="s">
        <v>1184</v>
      </c>
    </row>
    <row r="2481">
      <c r="A2481" s="21" t="s">
        <v>1185</v>
      </c>
    </row>
    <row r="2482">
      <c r="A2482" s="21" t="s">
        <v>1186</v>
      </c>
    </row>
    <row r="2483">
      <c r="A2483" s="21"/>
    </row>
    <row r="2484">
      <c r="A2484" s="21" t="s">
        <v>1187</v>
      </c>
    </row>
    <row r="2485">
      <c r="A2485" s="21" t="s">
        <v>1188</v>
      </c>
    </row>
    <row r="2486">
      <c r="A2486" s="21" t="s">
        <v>1189</v>
      </c>
    </row>
    <row r="2487">
      <c r="A2487" s="21" t="s">
        <v>1190</v>
      </c>
    </row>
    <row r="2488">
      <c r="A2488" s="21" t="s">
        <v>1191</v>
      </c>
    </row>
    <row r="2489">
      <c r="A2489" s="21" t="s">
        <v>1192</v>
      </c>
    </row>
    <row r="2490">
      <c r="A2490" s="21" t="s">
        <v>1193</v>
      </c>
    </row>
    <row r="2491">
      <c r="A2491" s="21" t="s">
        <v>1194</v>
      </c>
    </row>
    <row r="2492">
      <c r="A2492" s="21" t="s">
        <v>1195</v>
      </c>
    </row>
    <row r="2493">
      <c r="A2493" s="21" t="s">
        <v>1196</v>
      </c>
    </row>
    <row r="2494">
      <c r="A2494" s="21" t="s">
        <v>1197</v>
      </c>
    </row>
    <row r="2495">
      <c r="A2495" s="21" t="s">
        <v>1198</v>
      </c>
    </row>
    <row r="2496">
      <c r="A2496" s="21"/>
    </row>
    <row r="2497">
      <c r="A2497" s="21">
        <v>11.1</v>
      </c>
    </row>
    <row r="2498">
      <c r="A2498" s="21" t="s">
        <v>1199</v>
      </c>
    </row>
    <row r="2499">
      <c r="A2499" s="21"/>
    </row>
    <row r="2500">
      <c r="A2500" s="21">
        <v>12.1</v>
      </c>
    </row>
    <row r="2501">
      <c r="A2501" s="21" t="e">
        <f>+100   loan    95</f>
        <v>#NAME?</v>
      </c>
    </row>
    <row r="2502">
      <c r="A2502" s="21" t="s">
        <v>1200</v>
      </c>
    </row>
    <row r="2503">
      <c r="A2503" s="21" t="s">
        <v>1201</v>
      </c>
    </row>
    <row r="2504">
      <c r="A2504" s="21" t="s">
        <v>1202</v>
      </c>
    </row>
    <row r="2505">
      <c r="A2505" s="21" t="s">
        <v>1203</v>
      </c>
    </row>
    <row r="2506">
      <c r="A2506" s="21" t="e">
        <f>+500    Main       510</f>
        <v>#NAME?</v>
      </c>
    </row>
    <row r="2507">
      <c r="A2507" s="21" t="s">
        <v>1204</v>
      </c>
    </row>
    <row r="2508">
      <c r="A2508" s="21" t="s">
        <v>1205</v>
      </c>
    </row>
    <row r="2509">
      <c r="A2509" s="21" t="s">
        <v>1206</v>
      </c>
    </row>
    <row r="2510">
      <c r="A2510" s="21" t="s">
        <v>1207</v>
      </c>
    </row>
    <row r="2511">
      <c r="A2511" s="21"/>
    </row>
    <row r="2512">
      <c r="A2512" s="21">
        <v>13.1</v>
      </c>
    </row>
    <row r="2513">
      <c r="A2513" s="21" t="s">
        <v>1208</v>
      </c>
    </row>
    <row r="2514">
      <c r="A2514" s="21" t="s">
        <v>1209</v>
      </c>
    </row>
    <row r="2515">
      <c r="A2515" s="21"/>
    </row>
    <row r="2516">
      <c r="A2516" s="21">
        <v>14.1</v>
      </c>
    </row>
    <row r="2517">
      <c r="A2517" s="21" t="s">
        <v>1210</v>
      </c>
    </row>
    <row r="2518">
      <c r="A2518" s="21" t="s">
        <v>1211</v>
      </c>
    </row>
    <row r="2519">
      <c r="A2519" s="21"/>
    </row>
    <row r="2520">
      <c r="A2520" s="21">
        <v>15.1</v>
      </c>
    </row>
    <row r="2521">
      <c r="A2521" s="21" t="s">
        <v>1212</v>
      </c>
    </row>
    <row r="2522">
      <c r="A2522" s="21" t="s">
        <v>1213</v>
      </c>
    </row>
    <row r="2523">
      <c r="A2523" s="21" t="s">
        <v>1214</v>
      </c>
    </row>
    <row r="2524">
      <c r="A2524" s="21" t="s">
        <v>1215</v>
      </c>
    </row>
    <row r="2525">
      <c r="A2525" s="21" t="e">
        <f>+ 500    Main   525</f>
        <v>#NAME?</v>
      </c>
    </row>
    <row r="2526">
      <c r="A2526" s="21" t="s">
        <v>1216</v>
      </c>
    </row>
    <row r="2527">
      <c r="A2527" s="21"/>
    </row>
    <row r="2528">
      <c r="A2528" s="21">
        <v>16.1</v>
      </c>
    </row>
    <row r="2529">
      <c r="A2529" s="21" t="s">
        <v>1217</v>
      </c>
    </row>
    <row r="2530">
      <c r="A2530" s="21" t="s">
        <v>1218</v>
      </c>
    </row>
    <row r="2531">
      <c r="A2531" s="21" t="s">
        <v>1219</v>
      </c>
    </row>
    <row r="2532">
      <c r="A2532" s="21" t="s">
        <v>1220</v>
      </c>
    </row>
    <row r="2533">
      <c r="A2533" s="21"/>
    </row>
    <row r="2534">
      <c r="A2534" s="21">
        <v>17.1</v>
      </c>
    </row>
    <row r="2535">
      <c r="A2535" s="21" t="s">
        <v>1221</v>
      </c>
    </row>
    <row r="2536">
      <c r="A2536" s="21" t="s">
        <v>1222</v>
      </c>
    </row>
    <row r="2537">
      <c r="A2537" s="21" t="s">
        <v>1223</v>
      </c>
    </row>
    <row r="2538">
      <c r="A2538" s="21"/>
    </row>
    <row r="2539">
      <c r="A2539" s="21">
        <v>18.1</v>
      </c>
    </row>
    <row r="2540">
      <c r="A2540" s="21" t="e">
        <f>+1000 Main  1130</f>
        <v>#NAME?</v>
      </c>
    </row>
    <row r="2541">
      <c r="A2541" s="21" t="s">
        <v>1224</v>
      </c>
    </row>
    <row r="2542">
      <c r="A2542" s="21" t="s">
        <v>1225</v>
      </c>
    </row>
    <row r="2543">
      <c r="A2543" s="21"/>
    </row>
    <row r="2544">
      <c r="A2544" s="21">
        <v>19.1</v>
      </c>
    </row>
    <row r="2545">
      <c r="A2545" s="21" t="s">
        <v>1226</v>
      </c>
    </row>
    <row r="2546">
      <c r="A2546" s="21" t="e">
        <f>+500 Main    565</f>
        <v>#NAME?</v>
      </c>
    </row>
    <row r="2547">
      <c r="A2547" s="21" t="s">
        <v>1227</v>
      </c>
    </row>
    <row r="2548">
      <c r="A2548" s="21" t="s">
        <v>1228</v>
      </c>
    </row>
    <row r="2549">
      <c r="A2549" s="21" t="s">
        <v>1229</v>
      </c>
    </row>
    <row r="2550">
      <c r="A2550" s="21" t="s">
        <v>1230</v>
      </c>
    </row>
    <row r="2551">
      <c r="A2551" s="21"/>
    </row>
    <row r="2552">
      <c r="A2552" s="21">
        <v>20.1</v>
      </c>
    </row>
    <row r="2553">
      <c r="A2553" s="21" t="s">
        <v>1231</v>
      </c>
    </row>
    <row r="2554">
      <c r="A2554" s="21" t="s">
        <v>1232</v>
      </c>
    </row>
    <row r="2555">
      <c r="A2555" s="21" t="s">
        <v>1233</v>
      </c>
    </row>
    <row r="2556">
      <c r="A2556" s="21" t="s">
        <v>1234</v>
      </c>
    </row>
    <row r="2557">
      <c r="A2557" s="21"/>
    </row>
    <row r="2558">
      <c r="A2558" s="21">
        <v>21.1</v>
      </c>
    </row>
    <row r="2559">
      <c r="A2559" s="21" t="s">
        <v>1235</v>
      </c>
    </row>
    <row r="2560">
      <c r="A2560" s="21" t="s">
        <v>1236</v>
      </c>
    </row>
    <row r="2561">
      <c r="A2561" s="21"/>
    </row>
    <row r="2562">
      <c r="A2562" s="21">
        <v>22.1</v>
      </c>
    </row>
    <row r="2563">
      <c r="A2563" s="21" t="s">
        <v>1237</v>
      </c>
    </row>
    <row r="2564">
      <c r="A2564" s="21" t="s">
        <v>1238</v>
      </c>
    </row>
    <row r="2565">
      <c r="A2565" s="21" t="e">
        <f>+ 500 main    520</f>
        <v>#NAME?</v>
      </c>
    </row>
    <row r="2566">
      <c r="A2566" s="21" t="s">
        <v>1239</v>
      </c>
    </row>
    <row r="2567">
      <c r="A2567" s="21" t="s">
        <v>1240</v>
      </c>
    </row>
    <row r="2568">
      <c r="A2568" s="21"/>
    </row>
    <row r="2569">
      <c r="A2569" s="21">
        <v>23.1</v>
      </c>
    </row>
    <row r="2570">
      <c r="A2570" s="21" t="e">
        <f>+ 500   main    735</f>
        <v>#NAME?</v>
      </c>
    </row>
    <row r="2571">
      <c r="A2571" s="21" t="s">
        <v>1241</v>
      </c>
    </row>
    <row r="2572">
      <c r="A2572" s="21" t="s">
        <v>1242</v>
      </c>
    </row>
    <row r="2573">
      <c r="A2573" s="21" t="s">
        <v>1243</v>
      </c>
    </row>
    <row r="2574">
      <c r="A2574" s="21" t="s">
        <v>1244</v>
      </c>
    </row>
    <row r="2575">
      <c r="A2575" s="21" t="s">
        <v>1245</v>
      </c>
    </row>
    <row r="2576">
      <c r="A2576" s="21"/>
    </row>
    <row r="2577">
      <c r="A2577" s="21">
        <v>24.1</v>
      </c>
    </row>
    <row r="2578">
      <c r="A2578" s="21" t="s">
        <v>1246</v>
      </c>
    </row>
    <row r="2579">
      <c r="A2579" s="21"/>
    </row>
    <row r="2580">
      <c r="A2580" s="21">
        <v>25.1</v>
      </c>
    </row>
    <row r="2581">
      <c r="A2581" s="21" t="s">
        <v>1247</v>
      </c>
    </row>
    <row r="2582">
      <c r="A2582" s="21" t="e">
        <f>+ 500 Main   610</f>
        <v>#NAME?</v>
      </c>
    </row>
    <row r="2583">
      <c r="A2583" s="21" t="s">
        <v>1248</v>
      </c>
    </row>
    <row r="2584">
      <c r="A2584" s="21"/>
    </row>
    <row r="2585">
      <c r="A2585" s="21">
        <v>26.1</v>
      </c>
    </row>
    <row r="2586">
      <c r="A2586" s="21" t="s">
        <v>1249</v>
      </c>
    </row>
    <row r="2587">
      <c r="A2587" s="21" t="s">
        <v>1250</v>
      </c>
    </row>
    <row r="2588">
      <c r="A2588" s="21" t="s">
        <v>1251</v>
      </c>
    </row>
    <row r="2589">
      <c r="A2589" s="21" t="s">
        <v>1252</v>
      </c>
    </row>
    <row r="2590">
      <c r="A2590" s="21"/>
    </row>
    <row r="2591">
      <c r="A2591" s="21">
        <v>27.1</v>
      </c>
    </row>
    <row r="2592">
      <c r="A2592" s="21" t="s">
        <v>1253</v>
      </c>
    </row>
    <row r="2593">
      <c r="A2593" s="21" t="s">
        <v>1254</v>
      </c>
    </row>
    <row r="2594">
      <c r="A2594" s="21"/>
    </row>
    <row r="2595">
      <c r="A2595" s="21">
        <v>28.1</v>
      </c>
    </row>
    <row r="2596">
      <c r="A2596" s="21" t="s">
        <v>1255</v>
      </c>
    </row>
    <row r="2597">
      <c r="A2597" s="21"/>
    </row>
    <row r="2598">
      <c r="A2598" s="21">
        <v>29.1</v>
      </c>
    </row>
    <row r="2599">
      <c r="A2599" s="21" t="s">
        <v>1256</v>
      </c>
    </row>
    <row r="2600">
      <c r="A2600" s="21" t="s">
        <v>1257</v>
      </c>
    </row>
    <row r="2601">
      <c r="A2601" s="21" t="s">
        <v>1258</v>
      </c>
    </row>
    <row r="2602">
      <c r="A2602" s="21" t="s">
        <v>1259</v>
      </c>
    </row>
    <row r="2603">
      <c r="A2603" s="21"/>
    </row>
    <row r="2604">
      <c r="A2604" s="21">
        <v>31.1</v>
      </c>
    </row>
    <row r="2605">
      <c r="A2605" s="21" t="s">
        <v>1260</v>
      </c>
    </row>
    <row r="2606">
      <c r="A2606" s="21" t="s">
        <v>1261</v>
      </c>
    </row>
    <row r="2607">
      <c r="A2607" s="21"/>
    </row>
    <row r="2608">
      <c r="A2608" s="21">
        <v>1.11</v>
      </c>
    </row>
    <row r="2609">
      <c r="A2609" s="21" t="s">
        <v>1262</v>
      </c>
    </row>
    <row r="2610">
      <c r="A2610" s="21" t="s">
        <v>1263</v>
      </c>
    </row>
    <row r="2611">
      <c r="A2611" s="21"/>
    </row>
    <row r="2612">
      <c r="A2612" s="21">
        <v>2.11</v>
      </c>
    </row>
    <row r="2613">
      <c r="A2613" s="21" t="e">
        <f>+ 170   Main    170</f>
        <v>#NAME?</v>
      </c>
    </row>
    <row r="2614">
      <c r="A2614" s="21" t="s">
        <v>1264</v>
      </c>
    </row>
    <row r="2615">
      <c r="A2615" s="21"/>
    </row>
    <row r="2616">
      <c r="A2616" s="21">
        <v>3.11</v>
      </c>
    </row>
    <row r="2617">
      <c r="A2617" s="21" t="s">
        <v>1265</v>
      </c>
    </row>
    <row r="2618">
      <c r="A2618" s="21" t="e">
        <f>+ 1000   Main    1060</f>
        <v>#NAME?</v>
      </c>
    </row>
    <row r="2619">
      <c r="A2619" s="21" t="s">
        <v>1266</v>
      </c>
    </row>
    <row r="2620">
      <c r="A2620" s="21"/>
    </row>
    <row r="2621">
      <c r="A2621" s="21">
        <v>4.11</v>
      </c>
    </row>
    <row r="2622">
      <c r="A2622" s="21" t="s">
        <v>1267</v>
      </c>
    </row>
    <row r="2623">
      <c r="A2623" s="21" t="s">
        <v>1268</v>
      </c>
    </row>
    <row r="2624">
      <c r="A2624" s="21" t="s">
        <v>1269</v>
      </c>
    </row>
    <row r="2625">
      <c r="A2625" s="21" t="s">
        <v>1270</v>
      </c>
    </row>
    <row r="2626">
      <c r="A2626" s="21" t="s">
        <v>1271</v>
      </c>
    </row>
    <row r="2627">
      <c r="A2627" s="21" t="s">
        <v>1272</v>
      </c>
    </row>
    <row r="2628">
      <c r="A2628" s="21" t="s">
        <v>1273</v>
      </c>
    </row>
    <row r="2629">
      <c r="A2629" s="21" t="s">
        <v>1274</v>
      </c>
    </row>
    <row r="2630">
      <c r="A2630" s="21"/>
    </row>
    <row r="2631">
      <c r="A2631" s="21">
        <v>5.11</v>
      </c>
    </row>
    <row r="2632">
      <c r="A2632" s="21" t="s">
        <v>1275</v>
      </c>
    </row>
    <row r="2633">
      <c r="A2633" s="21" t="s">
        <v>1276</v>
      </c>
    </row>
    <row r="2634">
      <c r="A2634" s="21" t="e">
        <f>+ 100 loan  135</f>
        <v>#NAME?</v>
      </c>
    </row>
    <row r="2635">
      <c r="A2635" s="21"/>
    </row>
    <row r="2636">
      <c r="A2636" s="21">
        <v>6.11</v>
      </c>
    </row>
    <row r="2637">
      <c r="A2637" s="21" t="s">
        <v>1277</v>
      </c>
    </row>
    <row r="2638">
      <c r="A2638" s="21" t="s">
        <v>1278</v>
      </c>
    </row>
    <row r="2639">
      <c r="A2639" s="21" t="e">
        <f>+ 400  Main   510</f>
        <v>#NAME?</v>
      </c>
    </row>
    <row r="2640">
      <c r="A2640" s="21" t="s">
        <v>1279</v>
      </c>
    </row>
    <row r="2641">
      <c r="A2641" s="21" t="s">
        <v>1280</v>
      </c>
    </row>
    <row r="2642">
      <c r="A2642" s="21" t="s">
        <v>1281</v>
      </c>
    </row>
    <row r="2643">
      <c r="A2643" s="21" t="s">
        <v>1282</v>
      </c>
    </row>
    <row r="2644">
      <c r="A2644" s="21" t="s">
        <v>1283</v>
      </c>
    </row>
    <row r="2645">
      <c r="A2645" s="21"/>
    </row>
    <row r="2646">
      <c r="A2646" s="21">
        <v>7.11</v>
      </c>
    </row>
    <row r="2647">
      <c r="A2647" s="21" t="s">
        <v>1284</v>
      </c>
    </row>
    <row r="2648">
      <c r="A2648" s="21" t="s">
        <v>1285</v>
      </c>
    </row>
    <row r="2649">
      <c r="A2649" s="21" t="s">
        <v>1286</v>
      </c>
    </row>
    <row r="2650">
      <c r="A2650" s="21" t="s">
        <v>1287</v>
      </c>
    </row>
    <row r="2651">
      <c r="A2651" s="21"/>
    </row>
    <row r="2652">
      <c r="A2652" s="21">
        <v>8.11</v>
      </c>
    </row>
    <row r="2653">
      <c r="A2653" s="21" t="s">
        <v>1288</v>
      </c>
    </row>
    <row r="2654">
      <c r="A2654" s="21" t="s">
        <v>1289</v>
      </c>
    </row>
    <row r="2655">
      <c r="A2655" s="21" t="e">
        <f>+ 150  Main   150</f>
        <v>#NAME?</v>
      </c>
    </row>
    <row r="2656">
      <c r="A2656" s="21" t="s">
        <v>1290</v>
      </c>
    </row>
    <row r="2657">
      <c r="A2657" s="21" t="s">
        <v>1291</v>
      </c>
    </row>
    <row r="2658">
      <c r="A2658" s="21" t="s">
        <v>1292</v>
      </c>
    </row>
    <row r="2659">
      <c r="A2659" s="21"/>
    </row>
    <row r="2660">
      <c r="A2660" s="21">
        <v>9.11</v>
      </c>
    </row>
    <row r="2661">
      <c r="A2661" s="21" t="s">
        <v>1293</v>
      </c>
    </row>
    <row r="2662">
      <c r="A2662" s="21" t="s">
        <v>1294</v>
      </c>
    </row>
    <row r="2663">
      <c r="A2663" s="21" t="e">
        <f>+ 300  Main   315</f>
        <v>#NAME?</v>
      </c>
    </row>
    <row r="2664">
      <c r="A2664" s="21" t="s">
        <v>1295</v>
      </c>
    </row>
    <row r="2665">
      <c r="A2665" s="21" t="s">
        <v>1296</v>
      </c>
    </row>
    <row r="2666">
      <c r="A2666" s="21" t="s">
        <v>1297</v>
      </c>
    </row>
    <row r="2667">
      <c r="A2667" s="21"/>
    </row>
    <row r="2668">
      <c r="A2668" s="21">
        <v>10.11</v>
      </c>
    </row>
    <row r="2669">
      <c r="A2669" s="21" t="s">
        <v>1298</v>
      </c>
    </row>
    <row r="2670">
      <c r="A2670" s="21" t="s">
        <v>1299</v>
      </c>
    </row>
    <row r="2671">
      <c r="A2671" s="21" t="e">
        <f>+ 550  Main   515</f>
        <v>#NAME?</v>
      </c>
    </row>
    <row r="2672">
      <c r="A2672" s="21" t="s">
        <v>1300</v>
      </c>
    </row>
    <row r="2673">
      <c r="A2673" s="21" t="s">
        <v>1301</v>
      </c>
    </row>
    <row r="2674">
      <c r="A2674" s="21" t="s">
        <v>1302</v>
      </c>
    </row>
    <row r="2675">
      <c r="A2675" s="21" t="s">
        <v>1303</v>
      </c>
    </row>
    <row r="2676">
      <c r="A2676" s="21"/>
    </row>
    <row r="2677">
      <c r="A2677" s="21">
        <v>11.11</v>
      </c>
    </row>
    <row r="2678">
      <c r="A2678" s="21" t="e">
        <f>+ 500  Main       635</f>
        <v>#NAME?</v>
      </c>
    </row>
    <row r="2679">
      <c r="A2679" s="21" t="s">
        <v>1304</v>
      </c>
    </row>
    <row r="2680">
      <c r="A2680" s="21" t="s">
        <v>1305</v>
      </c>
    </row>
    <row r="2681">
      <c r="A2681" s="21" t="s">
        <v>1306</v>
      </c>
    </row>
    <row r="2682">
      <c r="A2682" s="21" t="s">
        <v>1307</v>
      </c>
    </row>
    <row r="2683">
      <c r="A2683" s="21" t="s">
        <v>1308</v>
      </c>
    </row>
    <row r="2684">
      <c r="A2684" s="21" t="s">
        <v>1309</v>
      </c>
    </row>
    <row r="2685">
      <c r="A2685" s="21"/>
    </row>
    <row r="2686">
      <c r="A2686" s="21">
        <v>12.11</v>
      </c>
    </row>
    <row r="2687">
      <c r="A2687" s="21" t="e">
        <f>+ 300  Main    380</f>
        <v>#NAME?</v>
      </c>
    </row>
    <row r="2688">
      <c r="A2688" s="21" t="e">
        <f>+ 150   Loan    530</f>
        <v>#NAME?</v>
      </c>
    </row>
    <row r="2689">
      <c r="A2689" s="21" t="s">
        <v>1310</v>
      </c>
    </row>
    <row r="2690">
      <c r="A2690" s="21" t="s">
        <v>1311</v>
      </c>
    </row>
    <row r="2691">
      <c r="A2691" s="21" t="e">
        <f>+ 500  Main    700</f>
        <v>#NAME?</v>
      </c>
    </row>
    <row r="2692">
      <c r="A2692" s="21" t="s">
        <v>1312</v>
      </c>
    </row>
    <row r="2693">
      <c r="A2693" s="21" t="s">
        <v>1313</v>
      </c>
    </row>
    <row r="2694">
      <c r="A2694" s="21" t="s">
        <v>1314</v>
      </c>
    </row>
    <row r="2695">
      <c r="A2695" s="21" t="e">
        <f>+ 1500   Main  1810</f>
        <v>#NAME?</v>
      </c>
    </row>
    <row r="2696">
      <c r="A2696" s="21" t="s">
        <v>1315</v>
      </c>
    </row>
    <row r="2697">
      <c r="A2697" s="21" t="s">
        <v>1316</v>
      </c>
    </row>
    <row r="2698">
      <c r="A2698" s="21" t="s">
        <v>1317</v>
      </c>
    </row>
    <row r="2699">
      <c r="A2699" s="21" t="s">
        <v>1318</v>
      </c>
    </row>
    <row r="2700">
      <c r="A2700" s="21" t="s">
        <v>1319</v>
      </c>
    </row>
    <row r="2701">
      <c r="A2701" s="21" t="e">
        <f>+ 400   Main   500</f>
        <v>#NAME?</v>
      </c>
    </row>
    <row r="2702">
      <c r="A2702" s="21" t="s">
        <v>1320</v>
      </c>
    </row>
    <row r="2703">
      <c r="A2703" s="21"/>
    </row>
    <row r="2704">
      <c r="A2704" s="21">
        <v>13.11</v>
      </c>
    </row>
    <row r="2705">
      <c r="A2705" s="21" t="e">
        <f>+ 600    Main    1000</f>
        <v>#NAME?</v>
      </c>
    </row>
    <row r="2706">
      <c r="A2706" s="21" t="s">
        <v>1321</v>
      </c>
    </row>
    <row r="2707">
      <c r="A2707" s="21" t="s">
        <v>1322</v>
      </c>
    </row>
    <row r="2708">
      <c r="A2708" s="21" t="s">
        <v>1323</v>
      </c>
    </row>
    <row r="2709">
      <c r="A2709" s="21"/>
    </row>
    <row r="2710">
      <c r="A2710" s="21">
        <v>14.11</v>
      </c>
    </row>
    <row r="2711">
      <c r="A2711" s="21" t="s">
        <v>1324</v>
      </c>
    </row>
    <row r="2712">
      <c r="A2712" s="21"/>
    </row>
    <row r="2713">
      <c r="A2713" s="21">
        <v>15.11</v>
      </c>
    </row>
    <row r="2714">
      <c r="A2714" s="21" t="s">
        <v>1325</v>
      </c>
    </row>
    <row r="2715">
      <c r="A2715" s="21" t="s">
        <v>1326</v>
      </c>
    </row>
    <row r="2716">
      <c r="A2716" s="21" t="s">
        <v>1327</v>
      </c>
    </row>
    <row r="2717">
      <c r="A2717" s="21"/>
    </row>
    <row r="2718">
      <c r="A2718" s="21">
        <v>16.11</v>
      </c>
    </row>
    <row r="2719">
      <c r="A2719" s="21" t="s">
        <v>1328</v>
      </c>
    </row>
    <row r="2720">
      <c r="A2720" s="21" t="s">
        <v>1329</v>
      </c>
    </row>
    <row r="2721">
      <c r="A2721" s="21" t="s">
        <v>1330</v>
      </c>
    </row>
    <row r="2722">
      <c r="A2722" s="21" t="s">
        <v>1331</v>
      </c>
    </row>
    <row r="2723">
      <c r="A2723" s="21" t="s">
        <v>1332</v>
      </c>
    </row>
    <row r="2724">
      <c r="A2724" s="21"/>
    </row>
    <row r="2725">
      <c r="A2725" s="21">
        <v>17.11</v>
      </c>
    </row>
    <row r="2726">
      <c r="A2726" s="21" t="s">
        <v>1333</v>
      </c>
    </row>
    <row r="2727">
      <c r="A2727" s="21"/>
    </row>
    <row r="2728">
      <c r="A2728" s="21">
        <v>18.11</v>
      </c>
    </row>
    <row r="2729">
      <c r="A2729" s="21" t="s">
        <v>1334</v>
      </c>
    </row>
    <row r="2730">
      <c r="A2730" s="21" t="s">
        <v>1335</v>
      </c>
    </row>
    <row r="2731">
      <c r="A2731" s="21" t="s">
        <v>1336</v>
      </c>
    </row>
    <row r="2732">
      <c r="A2732" s="21"/>
    </row>
    <row r="2733">
      <c r="A2733" s="21">
        <v>19.11</v>
      </c>
    </row>
    <row r="2734">
      <c r="A2734" s="21" t="e">
        <f>+ 700  Main   935</f>
        <v>#NAME?</v>
      </c>
    </row>
    <row r="2735">
      <c r="A2735" s="21" t="s">
        <v>1337</v>
      </c>
    </row>
    <row r="2736">
      <c r="A2736" s="21" t="s">
        <v>1338</v>
      </c>
    </row>
    <row r="2737">
      <c r="A2737" s="21" t="s">
        <v>1339</v>
      </c>
    </row>
    <row r="2738">
      <c r="A2738" s="21" t="s">
        <v>1340</v>
      </c>
    </row>
    <row r="2739">
      <c r="A2739" s="21" t="s">
        <v>1341</v>
      </c>
    </row>
    <row r="2740">
      <c r="A2740" s="21" t="s">
        <v>1342</v>
      </c>
    </row>
    <row r="2741">
      <c r="A2741" s="21" t="s">
        <v>1343</v>
      </c>
    </row>
    <row r="2742">
      <c r="A2742" s="21"/>
    </row>
    <row r="2743">
      <c r="A2743" s="21">
        <v>20.11</v>
      </c>
    </row>
    <row r="2744">
      <c r="A2744" s="21" t="s">
        <v>1344</v>
      </c>
    </row>
    <row r="2745">
      <c r="A2745" s="21" t="s">
        <v>1345</v>
      </c>
    </row>
    <row r="2746">
      <c r="A2746" s="21" t="e">
        <f>+ 500   Main    515</f>
        <v>#NAME?</v>
      </c>
    </row>
    <row r="2747">
      <c r="A2747" s="21" t="s">
        <v>1346</v>
      </c>
    </row>
    <row r="2748">
      <c r="A2748" s="21"/>
    </row>
    <row r="2749">
      <c r="A2749" s="21">
        <v>22.11</v>
      </c>
    </row>
    <row r="2750">
      <c r="A2750" s="21" t="s">
        <v>1347</v>
      </c>
    </row>
    <row r="2751">
      <c r="A2751" s="21" t="s">
        <v>1348</v>
      </c>
    </row>
    <row r="2752">
      <c r="A2752" s="21" t="e">
        <f>+ 100 wifey  255</f>
        <v>#NAME?</v>
      </c>
    </row>
    <row r="2753">
      <c r="A2753" s="21" t="s">
        <v>1349</v>
      </c>
    </row>
    <row r="2754">
      <c r="A2754" s="21" t="e">
        <f>+ 400 Main  405</f>
        <v>#NAME?</v>
      </c>
    </row>
    <row r="2755">
      <c r="A2755" s="21" t="s">
        <v>1350</v>
      </c>
    </row>
    <row r="2756">
      <c r="A2756" s="21" t="s">
        <v>1351</v>
      </c>
    </row>
    <row r="2757">
      <c r="A2757" s="21" t="s">
        <v>1352</v>
      </c>
    </row>
    <row r="2758">
      <c r="A2758" s="21" t="s">
        <v>1353</v>
      </c>
    </row>
    <row r="2759">
      <c r="A2759" s="21"/>
    </row>
    <row r="2760">
      <c r="A2760" s="21">
        <v>23.11</v>
      </c>
    </row>
    <row r="2761">
      <c r="A2761" s="21" t="s">
        <v>1354</v>
      </c>
    </row>
    <row r="2762">
      <c r="A2762" s="21"/>
    </row>
    <row r="2763">
      <c r="A2763" s="21">
        <v>24.11</v>
      </c>
    </row>
    <row r="2764">
      <c r="A2764" s="21" t="s">
        <v>1355</v>
      </c>
    </row>
    <row r="2765">
      <c r="A2765" s="21"/>
    </row>
    <row r="2766">
      <c r="A2766" s="21">
        <v>26.11</v>
      </c>
    </row>
    <row r="2767">
      <c r="A2767" s="21" t="e">
        <f>+ 100   Main   240</f>
        <v>#NAME?</v>
      </c>
    </row>
    <row r="2768">
      <c r="A2768" s="21" t="s">
        <v>1356</v>
      </c>
    </row>
    <row r="2769">
      <c r="A2769" s="21" t="s">
        <v>1357</v>
      </c>
    </row>
    <row r="2770">
      <c r="A2770" s="21" t="s">
        <v>1358</v>
      </c>
    </row>
    <row r="2771">
      <c r="A2771" s="21" t="s">
        <v>1359</v>
      </c>
    </row>
    <row r="2772">
      <c r="A2772" s="21" t="s">
        <v>1360</v>
      </c>
    </row>
    <row r="2773">
      <c r="A2773" s="21"/>
    </row>
    <row r="2774">
      <c r="A2774" s="21">
        <v>27.11</v>
      </c>
    </row>
    <row r="2775">
      <c r="A2775" s="21" t="s">
        <v>1361</v>
      </c>
    </row>
    <row r="2776">
      <c r="A2776" s="21"/>
    </row>
    <row r="2777">
      <c r="A2777" s="21">
        <v>28.11</v>
      </c>
    </row>
    <row r="2778">
      <c r="A2778" s="21" t="s">
        <v>1362</v>
      </c>
    </row>
    <row r="2779">
      <c r="A2779" s="21" t="s">
        <v>1363</v>
      </c>
    </row>
    <row r="2780">
      <c r="A2780" s="21"/>
    </row>
    <row r="2781">
      <c r="A2781" s="21">
        <v>29.11</v>
      </c>
    </row>
    <row r="2782">
      <c r="A2782" s="21" t="s">
        <v>1364</v>
      </c>
    </row>
    <row r="2783">
      <c r="A2783" s="21" t="e">
        <f>+ 200    Ma Su   240</f>
        <v>#NAME?</v>
      </c>
    </row>
    <row r="2784">
      <c r="A2784" s="21" t="s">
        <v>1365</v>
      </c>
    </row>
    <row r="2785">
      <c r="A2785" s="21" t="s">
        <v>1366</v>
      </c>
    </row>
    <row r="2786">
      <c r="A2786" s="21" t="s">
        <v>1367</v>
      </c>
    </row>
    <row r="2787">
      <c r="A2787" s="21"/>
    </row>
    <row r="2788">
      <c r="A2788" s="21">
        <v>30.11</v>
      </c>
    </row>
    <row r="2789">
      <c r="A2789" s="21" t="s">
        <v>1368</v>
      </c>
    </row>
    <row r="2790">
      <c r="A2790" s="21"/>
    </row>
    <row r="2791">
      <c r="A2791" s="21">
        <v>1.12</v>
      </c>
    </row>
    <row r="2792">
      <c r="A2792" s="21" t="s">
        <v>1369</v>
      </c>
    </row>
    <row r="2793">
      <c r="A2793" s="21"/>
    </row>
    <row r="2794">
      <c r="A2794" s="21">
        <v>2.12</v>
      </c>
    </row>
    <row r="2795">
      <c r="A2795" s="21" t="s">
        <v>1370</v>
      </c>
    </row>
    <row r="2796">
      <c r="A2796" s="21" t="s">
        <v>1371</v>
      </c>
    </row>
    <row r="2797">
      <c r="A2797" s="21" t="s">
        <v>1372</v>
      </c>
    </row>
    <row r="2798">
      <c r="A2798" s="21" t="e">
        <f>+ 100   loan    110</f>
        <v>#NAME?</v>
      </c>
    </row>
    <row r="2799">
      <c r="A2799" s="21" t="s">
        <v>1373</v>
      </c>
    </row>
    <row r="2800">
      <c r="A2800" s="21" t="s">
        <v>1374</v>
      </c>
    </row>
    <row r="2801">
      <c r="A2801" s="21" t="s">
        <v>1375</v>
      </c>
    </row>
    <row r="2802">
      <c r="A2802" s="21"/>
    </row>
    <row r="2803">
      <c r="A2803" s="21">
        <v>3.12</v>
      </c>
    </row>
    <row r="2804">
      <c r="A2804" s="21" t="e">
        <f>+ 600   Loan   615</f>
        <v>#NAME?</v>
      </c>
    </row>
    <row r="2805">
      <c r="A2805" s="21" t="s">
        <v>1376</v>
      </c>
    </row>
    <row r="2806">
      <c r="A2806" s="21"/>
    </row>
    <row r="2807">
      <c r="A2807" s="21">
        <v>4.12</v>
      </c>
    </row>
    <row r="2808">
      <c r="A2808" s="21" t="s">
        <v>1377</v>
      </c>
    </row>
    <row r="2809">
      <c r="A2809" s="21" t="s">
        <v>1378</v>
      </c>
    </row>
    <row r="2810">
      <c r="A2810" s="21" t="s">
        <v>1379</v>
      </c>
    </row>
    <row r="2811">
      <c r="A2811" s="21"/>
    </row>
    <row r="2812">
      <c r="A2812" s="21">
        <v>5.12</v>
      </c>
    </row>
    <row r="2813">
      <c r="A2813" s="21" t="s">
        <v>1380</v>
      </c>
    </row>
    <row r="2814">
      <c r="A2814" s="21" t="s">
        <v>1381</v>
      </c>
    </row>
    <row r="2815">
      <c r="A2815" s="21" t="s">
        <v>1382</v>
      </c>
    </row>
    <row r="2816">
      <c r="A2816" s="21" t="s">
        <v>1383</v>
      </c>
    </row>
    <row r="2817">
      <c r="A2817" s="21" t="s">
        <v>1384</v>
      </c>
    </row>
    <row r="2818">
      <c r="A2818" s="21"/>
    </row>
    <row r="2819">
      <c r="A2819" s="21">
        <v>6.12</v>
      </c>
    </row>
    <row r="2820">
      <c r="A2820" s="21" t="s">
        <v>1385</v>
      </c>
    </row>
    <row r="2821">
      <c r="A2821" s="21"/>
    </row>
    <row r="2822">
      <c r="A2822" s="21">
        <v>7.12</v>
      </c>
    </row>
    <row r="2823">
      <c r="A2823" s="21" t="s">
        <v>1386</v>
      </c>
    </row>
    <row r="2824">
      <c r="A2824" s="21"/>
    </row>
    <row r="2825">
      <c r="A2825" s="21">
        <v>8.12</v>
      </c>
    </row>
    <row r="2826">
      <c r="A2826" s="21" t="e">
        <f>+ 70     TV          70</f>
        <v>#NAME?</v>
      </c>
    </row>
    <row r="2827">
      <c r="A2827" s="21" t="e">
        <f>+ 50    Dwd       120</f>
        <v>#NAME?</v>
      </c>
    </row>
    <row r="2828">
      <c r="A2828" s="21" t="s">
        <v>1387</v>
      </c>
    </row>
    <row r="2829">
      <c r="A2829" s="21" t="s">
        <v>1388</v>
      </c>
    </row>
    <row r="2830">
      <c r="A2830" s="21"/>
    </row>
    <row r="2831">
      <c r="A2831" s="21">
        <v>9.12</v>
      </c>
    </row>
    <row r="2832">
      <c r="A2832" s="21" t="s">
        <v>1389</v>
      </c>
    </row>
    <row r="2833">
      <c r="A2833" s="21" t="s">
        <v>1390</v>
      </c>
    </row>
    <row r="2834">
      <c r="A2834" s="21"/>
    </row>
    <row r="2835">
      <c r="A2835" s="21">
        <v>12.12</v>
      </c>
    </row>
    <row r="2836">
      <c r="A2836" s="21" t="e">
        <f>+ 2000   Loan    2030</f>
        <v>#NAME?</v>
      </c>
    </row>
    <row r="2837">
      <c r="A2837" s="21" t="s">
        <v>1391</v>
      </c>
    </row>
    <row r="2838">
      <c r="A2838" s="21" t="s">
        <v>1392</v>
      </c>
    </row>
    <row r="2839">
      <c r="A2839" s="21" t="s">
        <v>1393</v>
      </c>
    </row>
    <row r="2840">
      <c r="A2840" s="21" t="s">
        <v>1394</v>
      </c>
    </row>
    <row r="2841">
      <c r="A2841" s="21" t="s">
        <v>1395</v>
      </c>
    </row>
    <row r="2842">
      <c r="A2842" s="21"/>
    </row>
    <row r="2843">
      <c r="A2843" s="21">
        <v>13.12</v>
      </c>
    </row>
    <row r="2844">
      <c r="A2844" s="21" t="s">
        <v>1396</v>
      </c>
    </row>
    <row r="2845">
      <c r="A2845" s="21"/>
    </row>
    <row r="2846">
      <c r="A2846" s="21">
        <v>14.12</v>
      </c>
    </row>
    <row r="2847">
      <c r="A2847" s="21" t="s">
        <v>1397</v>
      </c>
    </row>
    <row r="2848">
      <c r="A2848" s="21" t="s">
        <v>1398</v>
      </c>
    </row>
    <row r="2849">
      <c r="A2849" s="21" t="s">
        <v>1399</v>
      </c>
    </row>
    <row r="2850">
      <c r="A2850" s="21"/>
    </row>
    <row r="2851">
      <c r="A2851" s="21">
        <v>15.12</v>
      </c>
    </row>
    <row r="2852">
      <c r="A2852" s="21" t="s">
        <v>1400</v>
      </c>
    </row>
    <row r="2853">
      <c r="A2853" s="21" t="s">
        <v>1401</v>
      </c>
    </row>
    <row r="2854">
      <c r="A2854" s="21" t="s">
        <v>1402</v>
      </c>
    </row>
    <row r="2855">
      <c r="A2855" s="21"/>
    </row>
    <row r="2856">
      <c r="A2856" s="21">
        <v>16.12</v>
      </c>
    </row>
    <row r="2857">
      <c r="A2857" s="21" t="s">
        <v>1403</v>
      </c>
    </row>
    <row r="2858">
      <c r="A2858" s="21" t="s">
        <v>1404</v>
      </c>
    </row>
    <row r="2859">
      <c r="A2859" s="21"/>
    </row>
    <row r="2860">
      <c r="A2860" s="21">
        <v>17.12</v>
      </c>
    </row>
    <row r="2861">
      <c r="A2861" s="21" t="s">
        <v>1405</v>
      </c>
    </row>
    <row r="2862">
      <c r="A2862" s="21"/>
    </row>
    <row r="2863">
      <c r="A2863" s="21">
        <v>18.12</v>
      </c>
    </row>
    <row r="2864">
      <c r="A2864" s="21" t="s">
        <v>1406</v>
      </c>
    </row>
    <row r="2865">
      <c r="A2865" s="21" t="s">
        <v>1407</v>
      </c>
    </row>
    <row r="2866">
      <c r="A2866" s="21"/>
    </row>
    <row r="2867">
      <c r="A2867" s="21">
        <v>19.12</v>
      </c>
    </row>
    <row r="2868">
      <c r="A2868" s="21" t="e">
        <f>+ 200   loan   245</f>
        <v>#NAME?</v>
      </c>
    </row>
    <row r="2869">
      <c r="A2869" s="21" t="s">
        <v>1408</v>
      </c>
    </row>
    <row r="2870">
      <c r="A2870" s="21" t="s">
        <v>1409</v>
      </c>
    </row>
    <row r="2871">
      <c r="A2871" s="21"/>
    </row>
    <row r="2872">
      <c r="A2872" s="21">
        <v>20.12</v>
      </c>
    </row>
    <row r="2873">
      <c r="A2873" s="21" t="s">
        <v>1410</v>
      </c>
    </row>
    <row r="2874">
      <c r="A2874" s="21" t="s">
        <v>1411</v>
      </c>
    </row>
    <row r="2875">
      <c r="A2875" s="21"/>
    </row>
    <row r="2876">
      <c r="A2876" s="21">
        <v>21.12</v>
      </c>
    </row>
    <row r="2877">
      <c r="A2877" s="21" t="s">
        <v>1412</v>
      </c>
    </row>
    <row r="2878">
      <c r="A2878" s="21" t="s">
        <v>1413</v>
      </c>
    </row>
    <row r="2879">
      <c r="A2879" s="21" t="s">
        <v>1414</v>
      </c>
    </row>
    <row r="2880">
      <c r="A2880" s="21" t="s">
        <v>1415</v>
      </c>
    </row>
    <row r="2881">
      <c r="A2881" s="21" t="s">
        <v>1416</v>
      </c>
    </row>
    <row r="2882">
      <c r="A2882" s="21"/>
    </row>
    <row r="2883">
      <c r="A2883" s="21">
        <v>22.12</v>
      </c>
    </row>
    <row r="2884">
      <c r="A2884" s="21" t="s">
        <v>1417</v>
      </c>
    </row>
    <row r="2885">
      <c r="A2885" s="21" t="s">
        <v>1418</v>
      </c>
    </row>
    <row r="2886">
      <c r="A2886" s="21"/>
    </row>
    <row r="2887">
      <c r="A2887" s="21">
        <v>28.12</v>
      </c>
    </row>
    <row r="2888">
      <c r="A2888" s="21" t="e">
        <f>+ 590  Loan   590</f>
        <v>#NAME?</v>
      </c>
    </row>
    <row r="2889">
      <c r="A2889" s="21" t="e">
        <f>+ 30    Loan   620</f>
        <v>#NAME?</v>
      </c>
    </row>
    <row r="2890">
      <c r="A2890" s="21" t="s">
        <v>1419</v>
      </c>
    </row>
    <row r="2891">
      <c r="A2891" s="21" t="s">
        <v>1420</v>
      </c>
    </row>
    <row r="2892">
      <c r="A2892" s="21" t="s">
        <v>1421</v>
      </c>
    </row>
    <row r="2893">
      <c r="A2893" s="21" t="s">
        <v>1422</v>
      </c>
    </row>
    <row r="2894">
      <c r="A2894" s="21"/>
    </row>
    <row r="2895">
      <c r="A2895" s="21">
        <v>29.12</v>
      </c>
    </row>
    <row r="2896">
      <c r="A2896" s="21" t="s">
        <v>1423</v>
      </c>
    </row>
    <row r="2897">
      <c r="A2897" s="21"/>
    </row>
    <row r="2898">
      <c r="A2898" s="21">
        <v>30.12</v>
      </c>
    </row>
    <row r="2899">
      <c r="A2899" s="21" t="e">
        <f>+ 200  Loan   225</f>
        <v>#NAME?</v>
      </c>
    </row>
    <row r="2900">
      <c r="A2900" s="21" t="s">
        <v>1424</v>
      </c>
    </row>
    <row r="2901">
      <c r="A2901" s="21" t="s">
        <v>1425</v>
      </c>
    </row>
    <row r="2902">
      <c r="A2902" s="21" t="s">
        <v>1426</v>
      </c>
    </row>
    <row r="2903">
      <c r="A2903" s="21" t="s">
        <v>1427</v>
      </c>
    </row>
    <row r="2904">
      <c r="A2904" s="21"/>
    </row>
    <row r="2905">
      <c r="A2905" s="21">
        <v>31.12</v>
      </c>
    </row>
    <row r="2906">
      <c r="A2906" s="21" t="s">
        <v>1428</v>
      </c>
    </row>
    <row r="2907">
      <c r="A2907" s="21"/>
    </row>
    <row r="2908">
      <c r="A2908" s="21">
        <v>1.1</v>
      </c>
    </row>
    <row r="2909">
      <c r="A2909" s="21" t="s">
        <v>1429</v>
      </c>
    </row>
    <row r="2910">
      <c r="A2910" s="21" t="e">
        <f>+ 30  footwear  50</f>
        <v>#NAME?</v>
      </c>
    </row>
    <row r="2911">
      <c r="A2911" s="21" t="s">
        <v>1430</v>
      </c>
    </row>
    <row r="2912">
      <c r="A2912" s="21" t="s">
        <v>1431</v>
      </c>
    </row>
    <row r="2913">
      <c r="A2913" s="21"/>
    </row>
    <row r="2914">
      <c r="A2914" s="21">
        <v>2.1</v>
      </c>
    </row>
    <row r="2915">
      <c r="A2915" s="21" t="e">
        <f>+ 48  footwear  48</f>
        <v>#NAME?</v>
      </c>
    </row>
    <row r="2916">
      <c r="A2916" s="21" t="s">
        <v>1432</v>
      </c>
    </row>
    <row r="2917">
      <c r="A2917" s="21" t="s">
        <v>1433</v>
      </c>
    </row>
    <row r="2918">
      <c r="A2918" s="21" t="s">
        <v>1434</v>
      </c>
    </row>
    <row r="2919">
      <c r="A2919" s="21"/>
    </row>
    <row r="2920">
      <c r="A2920" s="21">
        <v>3.1</v>
      </c>
    </row>
    <row r="2921">
      <c r="A2921" s="21" t="e">
        <f>+ 100  Loan   108</f>
        <v>#NAME?</v>
      </c>
    </row>
    <row r="2922">
      <c r="A2922" s="21" t="s">
        <v>1435</v>
      </c>
    </row>
    <row r="2923">
      <c r="A2923" s="21" t="s">
        <v>1436</v>
      </c>
    </row>
    <row r="2924">
      <c r="A2924" s="21"/>
    </row>
    <row r="2925">
      <c r="A2925" s="21">
        <v>4.1</v>
      </c>
    </row>
    <row r="2926">
      <c r="A2926" s="21" t="s">
        <v>1437</v>
      </c>
    </row>
    <row r="2927">
      <c r="A2927" s="21" t="s">
        <v>1438</v>
      </c>
    </row>
    <row r="2928">
      <c r="A2928" s="21"/>
    </row>
    <row r="2929">
      <c r="A2929" s="21">
        <v>5.1</v>
      </c>
    </row>
    <row r="2930">
      <c r="A2930" s="21" t="e">
        <f>+ 76  footwear 76</f>
        <v>#NAME?</v>
      </c>
    </row>
    <row r="2931">
      <c r="A2931" s="21" t="s">
        <v>1439</v>
      </c>
    </row>
    <row r="2932">
      <c r="A2932" s="21" t="s">
        <v>1440</v>
      </c>
    </row>
    <row r="2933">
      <c r="A2933" s="21" t="s">
        <v>1441</v>
      </c>
    </row>
    <row r="2934">
      <c r="A2934" s="21" t="s">
        <v>1442</v>
      </c>
    </row>
    <row r="2935">
      <c r="A2935" s="21" t="e">
        <f>+ 44   footwear   44</f>
        <v>#NAME?</v>
      </c>
    </row>
    <row r="2936">
      <c r="A2936" s="21" t="e">
        <f>+ 50   loan    94</f>
        <v>#NAME?</v>
      </c>
    </row>
    <row r="2937">
      <c r="A2937" s="21" t="s">
        <v>1443</v>
      </c>
    </row>
    <row r="2938">
      <c r="A2938" s="21" t="s">
        <v>1444</v>
      </c>
    </row>
    <row r="2939">
      <c r="A2939" s="21"/>
    </row>
    <row r="2940">
      <c r="A2940" s="21">
        <v>6.1</v>
      </c>
    </row>
    <row r="2941">
      <c r="A2941" s="21" t="e">
        <f>+ 41  footwear   71</f>
        <v>#NAME?</v>
      </c>
    </row>
    <row r="2942">
      <c r="A2942" s="21" t="s">
        <v>1445</v>
      </c>
    </row>
    <row r="2943">
      <c r="A2943" s="21" t="s">
        <v>1446</v>
      </c>
    </row>
    <row r="2944">
      <c r="A2944" s="21" t="s">
        <v>1447</v>
      </c>
    </row>
    <row r="2945">
      <c r="A2945" s="21" t="s">
        <v>1448</v>
      </c>
    </row>
    <row r="2946">
      <c r="A2946" s="21"/>
    </row>
    <row r="2947">
      <c r="A2947" s="21">
        <v>7.1</v>
      </c>
    </row>
    <row r="2948">
      <c r="A2948" s="21" t="s">
        <v>1449</v>
      </c>
    </row>
    <row r="2949">
      <c r="A2949" s="21"/>
    </row>
    <row r="2950">
      <c r="A2950" s="21">
        <v>9.1</v>
      </c>
    </row>
    <row r="2951">
      <c r="A2951" s="21" t="e">
        <f>+ 100  H Loan 105</f>
        <v>#NAME?</v>
      </c>
    </row>
    <row r="2952">
      <c r="A2952" s="21" t="e">
        <f>+ 40  Loan    145</f>
        <v>#NAME?</v>
      </c>
    </row>
    <row r="2953">
      <c r="A2953" s="21" t="s">
        <v>1450</v>
      </c>
    </row>
    <row r="2954">
      <c r="A2954" s="21" t="s">
        <v>1451</v>
      </c>
    </row>
    <row r="2955">
      <c r="A2955" s="21" t="s">
        <v>1452</v>
      </c>
    </row>
    <row r="2956">
      <c r="A2956" s="21" t="s">
        <v>1453</v>
      </c>
    </row>
    <row r="2957">
      <c r="A2957" s="21"/>
    </row>
    <row r="2958">
      <c r="A2958" s="21">
        <v>10.1</v>
      </c>
    </row>
    <row r="2959">
      <c r="A2959" s="21" t="e">
        <f>+ 57  footwear   57</f>
        <v>#NAME?</v>
      </c>
    </row>
    <row r="2960">
      <c r="A2960" s="21" t="s">
        <v>1454</v>
      </c>
    </row>
    <row r="2961">
      <c r="A2961" s="21" t="s">
        <v>1455</v>
      </c>
    </row>
    <row r="2962">
      <c r="A2962" s="21" t="s">
        <v>1456</v>
      </c>
    </row>
    <row r="2963">
      <c r="A2963" s="21"/>
    </row>
    <row r="2964">
      <c r="A2964" s="21">
        <v>18.1</v>
      </c>
    </row>
    <row r="2965">
      <c r="A2965" s="21" t="e">
        <f>+ 200   Loan  210</f>
        <v>#NAME?</v>
      </c>
    </row>
    <row r="2966">
      <c r="A2966" s="21" t="s">
        <v>1457</v>
      </c>
    </row>
    <row r="2967">
      <c r="A2967" s="21" t="s">
        <v>1458</v>
      </c>
    </row>
    <row r="2968">
      <c r="A2968" s="21" t="s">
        <v>1459</v>
      </c>
    </row>
    <row r="2969">
      <c r="A2969" s="21" t="s">
        <v>1460</v>
      </c>
    </row>
    <row r="2970">
      <c r="A2970" s="21" t="s">
        <v>1461</v>
      </c>
    </row>
    <row r="2971">
      <c r="A2971" s="21" t="s">
        <v>1462</v>
      </c>
    </row>
    <row r="2972">
      <c r="A2972" s="21"/>
    </row>
    <row r="2973">
      <c r="A2973" s="21">
        <v>20.1</v>
      </c>
    </row>
    <row r="2974">
      <c r="A2974" s="21" t="s">
        <v>1463</v>
      </c>
    </row>
    <row r="2975">
      <c r="A2975" s="21" t="e">
        <f>+ 40  loan  50</f>
        <v>#NAME?</v>
      </c>
    </row>
    <row r="2976">
      <c r="A2976" s="21" t="s">
        <v>1464</v>
      </c>
    </row>
    <row r="2977">
      <c r="A2977" s="21"/>
    </row>
    <row r="2978">
      <c r="A2978" s="21">
        <v>21.1</v>
      </c>
    </row>
    <row r="2979">
      <c r="A2979" s="21" t="e">
        <f>+ 55   loan  65</f>
        <v>#NAME?</v>
      </c>
    </row>
    <row r="2980">
      <c r="A2980" s="21" t="s">
        <v>1465</v>
      </c>
    </row>
    <row r="2981">
      <c r="A2981" s="21" t="s">
        <v>1466</v>
      </c>
    </row>
    <row r="2982">
      <c r="A2982" s="21"/>
    </row>
    <row r="2983">
      <c r="A2983" s="21">
        <v>22.1</v>
      </c>
    </row>
    <row r="2984">
      <c r="A2984" s="21" t="e">
        <f>+ 30  loan  30</f>
        <v>#NAME?</v>
      </c>
    </row>
    <row r="2985">
      <c r="A2985" s="21" t="s">
        <v>1467</v>
      </c>
    </row>
    <row r="2986">
      <c r="A2986" s="21"/>
    </row>
    <row r="2987">
      <c r="A2987" s="21">
        <v>1.4</v>
      </c>
    </row>
    <row r="2988">
      <c r="A2988" s="21" t="s">
        <v>1468</v>
      </c>
    </row>
    <row r="2989">
      <c r="A2989" s="21" t="e">
        <f>+ 50 AB loan  50</f>
        <v>#NAME?</v>
      </c>
    </row>
    <row r="2990">
      <c r="A2990" s="21" t="s">
        <v>1469</v>
      </c>
    </row>
    <row r="2991">
      <c r="A2991" s="21"/>
    </row>
    <row r="2992">
      <c r="A2992" s="21">
        <v>2.4</v>
      </c>
    </row>
    <row r="2993">
      <c r="A2993" s="21" t="s">
        <v>1470</v>
      </c>
    </row>
    <row r="2994">
      <c r="A2994" s="21" t="s">
        <v>1471</v>
      </c>
    </row>
    <row r="2995">
      <c r="A2995" s="21" t="s">
        <v>1472</v>
      </c>
    </row>
    <row r="2996">
      <c r="A2996" s="21"/>
    </row>
    <row r="2997">
      <c r="A2997" s="21">
        <v>3.4</v>
      </c>
    </row>
    <row r="2998">
      <c r="A2998" s="21" t="e">
        <f>+  1000    Main     1000</f>
        <v>#NAME?</v>
      </c>
    </row>
    <row r="2999">
      <c r="A2999" s="21" t="s">
        <v>1473</v>
      </c>
    </row>
    <row r="3000">
      <c r="A3000" s="21" t="s">
        <v>1474</v>
      </c>
    </row>
    <row r="3001">
      <c r="A3001" s="21" t="s">
        <v>1475</v>
      </c>
    </row>
    <row r="3002">
      <c r="A3002" s="21" t="s">
        <v>1476</v>
      </c>
    </row>
    <row r="3003">
      <c r="A3003" s="21" t="s">
        <v>1477</v>
      </c>
    </row>
    <row r="3004">
      <c r="A3004" s="21" t="s">
        <v>1478</v>
      </c>
    </row>
    <row r="3005">
      <c r="A3005" s="21"/>
    </row>
    <row r="3006">
      <c r="A3006" s="21">
        <v>4.4</v>
      </c>
    </row>
    <row r="3007">
      <c r="A3007" s="21" t="s">
        <v>1479</v>
      </c>
    </row>
    <row r="3008">
      <c r="A3008" s="21"/>
    </row>
    <row r="3009">
      <c r="A3009" s="21">
        <v>5.4</v>
      </c>
    </row>
    <row r="3010">
      <c r="A3010" s="21" t="s">
        <v>1480</v>
      </c>
    </row>
    <row r="3011">
      <c r="A3011" s="21" t="s">
        <v>1481</v>
      </c>
    </row>
    <row r="3012">
      <c r="A3012" s="21" t="s">
        <v>1482</v>
      </c>
    </row>
    <row r="3013">
      <c r="A3013" s="21"/>
    </row>
    <row r="3014">
      <c r="A3014" s="21">
        <v>6.4</v>
      </c>
    </row>
    <row r="3015">
      <c r="A3015" s="21" t="s">
        <v>1483</v>
      </c>
    </row>
    <row r="3016">
      <c r="A3016" s="21" t="s">
        <v>1484</v>
      </c>
    </row>
    <row r="3017">
      <c r="A3017" s="21"/>
    </row>
    <row r="3018">
      <c r="A3018" s="21">
        <v>7.4</v>
      </c>
    </row>
    <row r="3019">
      <c r="A3019" s="21" t="s">
        <v>1485</v>
      </c>
    </row>
    <row r="3020">
      <c r="A3020" s="21" t="s">
        <v>1486</v>
      </c>
    </row>
    <row r="3021">
      <c r="A3021" s="21" t="s">
        <v>1487</v>
      </c>
    </row>
    <row r="3022">
      <c r="A3022" s="21"/>
    </row>
    <row r="3023">
      <c r="A3023" s="21">
        <v>8.4</v>
      </c>
    </row>
    <row r="3024">
      <c r="A3024" s="21" t="s">
        <v>1488</v>
      </c>
    </row>
    <row r="3025">
      <c r="A3025" s="21"/>
    </row>
    <row r="3026">
      <c r="A3026" s="21">
        <v>9.4</v>
      </c>
    </row>
    <row r="3027">
      <c r="A3027" s="21" t="s">
        <v>1489</v>
      </c>
    </row>
    <row r="3028">
      <c r="A3028" s="21" t="s">
        <v>1483</v>
      </c>
    </row>
    <row r="3029">
      <c r="A3029" s="21"/>
    </row>
    <row r="3030">
      <c r="A3030" s="21">
        <v>10.4</v>
      </c>
    </row>
    <row r="3031">
      <c r="A3031" s="21" t="e">
        <f>+ 200 Dwd Loan  200</f>
        <v>#NAME?</v>
      </c>
    </row>
    <row r="3032">
      <c r="A3032" s="21" t="s">
        <v>1490</v>
      </c>
    </row>
    <row r="3033">
      <c r="A3033" s="21" t="s">
        <v>1491</v>
      </c>
    </row>
    <row r="3034">
      <c r="A3034" s="21" t="s">
        <v>1492</v>
      </c>
    </row>
    <row r="3035">
      <c r="A3035" s="21" t="s">
        <v>1493</v>
      </c>
    </row>
    <row r="3036">
      <c r="A3036" s="21"/>
    </row>
    <row r="3037">
      <c r="A3037" s="21">
        <v>11.4</v>
      </c>
    </row>
    <row r="3038">
      <c r="A3038" s="21" t="s">
        <v>1494</v>
      </c>
    </row>
    <row r="3039">
      <c r="A3039" s="21"/>
    </row>
    <row r="3040">
      <c r="A3040" s="21">
        <v>12.4</v>
      </c>
    </row>
    <row r="3041">
      <c r="A3041" s="21" t="s">
        <v>1495</v>
      </c>
    </row>
    <row r="3042">
      <c r="A3042" s="21" t="s">
        <v>1496</v>
      </c>
    </row>
    <row r="3043">
      <c r="A3043" s="21"/>
    </row>
    <row r="3044">
      <c r="A3044" s="21">
        <v>13.4</v>
      </c>
    </row>
    <row r="3045">
      <c r="A3045" s="21" t="s">
        <v>1497</v>
      </c>
    </row>
    <row r="3046">
      <c r="A3046" s="21" t="e">
        <f>+ 300    BL Eidi   300</f>
        <v>#NAME?</v>
      </c>
    </row>
    <row r="3047">
      <c r="A3047" s="21" t="s">
        <v>1498</v>
      </c>
    </row>
    <row r="3048">
      <c r="A3048" s="21" t="s">
        <v>1499</v>
      </c>
    </row>
    <row r="3049">
      <c r="A3049" s="21"/>
    </row>
    <row r="3050">
      <c r="A3050" s="21"/>
    </row>
    <row r="3051">
      <c r="A3051" s="21">
        <v>14.4</v>
      </c>
    </row>
    <row r="3052">
      <c r="A3052" s="21" t="s">
        <v>1500</v>
      </c>
    </row>
    <row r="3053">
      <c r="A3053" s="21" t="s">
        <v>1501</v>
      </c>
    </row>
    <row r="3054">
      <c r="A3054" s="21" t="s">
        <v>1502</v>
      </c>
    </row>
    <row r="3055">
      <c r="A3055" s="21" t="s">
        <v>1503</v>
      </c>
    </row>
    <row r="3056">
      <c r="A3056" s="21"/>
    </row>
    <row r="3057">
      <c r="A3057" s="21">
        <v>15.4</v>
      </c>
    </row>
    <row r="3058">
      <c r="A3058" s="21" t="s">
        <v>1504</v>
      </c>
    </row>
    <row r="3059">
      <c r="A3059" s="21" t="s">
        <v>1505</v>
      </c>
    </row>
    <row r="3060">
      <c r="A3060" s="21"/>
    </row>
    <row r="3061">
      <c r="A3061" s="21">
        <v>16.4</v>
      </c>
    </row>
    <row r="3062">
      <c r="A3062" s="21" t="s">
        <v>1506</v>
      </c>
    </row>
    <row r="3063">
      <c r="A3063" s="21" t="s">
        <v>1507</v>
      </c>
    </row>
    <row r="3064">
      <c r="A3064" s="21"/>
    </row>
    <row r="3065">
      <c r="A3065" s="21">
        <v>17.4</v>
      </c>
    </row>
    <row r="3066">
      <c r="A3066" s="21" t="s">
        <v>1508</v>
      </c>
    </row>
    <row r="3067">
      <c r="A3067" s="21"/>
    </row>
    <row r="3068">
      <c r="A3068" s="21">
        <v>29.4</v>
      </c>
    </row>
    <row r="3069">
      <c r="A3069" s="21" t="e">
        <f>+ 1000  Main   1000</f>
        <v>#NAME?</v>
      </c>
    </row>
    <row r="3070">
      <c r="A3070" s="21" t="s">
        <v>1509</v>
      </c>
    </row>
    <row r="3071">
      <c r="A3071" s="21" t="s">
        <v>1510</v>
      </c>
    </row>
    <row r="3072">
      <c r="A3072" s="21" t="s">
        <v>1511</v>
      </c>
    </row>
    <row r="3073">
      <c r="A3073" s="21" t="s">
        <v>1512</v>
      </c>
    </row>
    <row r="3074">
      <c r="A3074" s="21" t="s">
        <v>1513</v>
      </c>
    </row>
    <row r="3075">
      <c r="A3075" s="21" t="s">
        <v>1514</v>
      </c>
    </row>
    <row r="3076">
      <c r="A3076" s="21"/>
    </row>
    <row r="3077">
      <c r="A3077" s="21">
        <v>30.4</v>
      </c>
    </row>
    <row r="3078">
      <c r="A3078" s="21" t="s">
        <v>1515</v>
      </c>
    </row>
    <row r="3079">
      <c r="A3079" s="21" t="s">
        <v>1516</v>
      </c>
    </row>
    <row r="3080">
      <c r="A3080" s="21" t="e">
        <f>+ 1000   Main    1033</f>
        <v>#NAME?</v>
      </c>
    </row>
    <row r="3081">
      <c r="A3081" s="21" t="s">
        <v>1517</v>
      </c>
    </row>
    <row r="3082">
      <c r="A3082" s="21" t="s">
        <v>1518</v>
      </c>
    </row>
    <row r="3083">
      <c r="A3083" s="21" t="s">
        <v>1519</v>
      </c>
    </row>
    <row r="3084">
      <c r="A3084" s="21" t="s">
        <v>1520</v>
      </c>
    </row>
    <row r="3085">
      <c r="A3085" s="21" t="s">
        <v>1521</v>
      </c>
    </row>
    <row r="3086">
      <c r="A3086" s="21" t="s">
        <v>1522</v>
      </c>
    </row>
    <row r="3087">
      <c r="A3087" s="21" t="s">
        <v>1523</v>
      </c>
    </row>
    <row r="3088">
      <c r="A3088" s="21"/>
    </row>
    <row r="3089">
      <c r="A3089" s="21">
        <v>1.5</v>
      </c>
    </row>
    <row r="3090">
      <c r="A3090" s="21" t="s">
        <v>1524</v>
      </c>
    </row>
    <row r="3091">
      <c r="A3091" s="21"/>
    </row>
    <row r="3092">
      <c r="A3092" s="21">
        <v>2.5</v>
      </c>
    </row>
    <row r="3093">
      <c r="A3093" s="21" t="s">
        <v>1525</v>
      </c>
    </row>
    <row r="3094">
      <c r="A3094" s="21"/>
    </row>
    <row r="3095">
      <c r="A3095" s="21">
        <v>3.5</v>
      </c>
    </row>
    <row r="3096">
      <c r="A3096" s="21" t="s">
        <v>1526</v>
      </c>
    </row>
    <row r="3097">
      <c r="A3097" s="21"/>
    </row>
    <row r="3098">
      <c r="A3098" s="21">
        <v>5.5</v>
      </c>
    </row>
    <row r="3099">
      <c r="A3099" s="21" t="s">
        <v>1527</v>
      </c>
    </row>
    <row r="3100">
      <c r="A3100" s="21" t="s">
        <v>1528</v>
      </c>
    </row>
    <row r="3101">
      <c r="A3101" s="21" t="s">
        <v>1529</v>
      </c>
    </row>
    <row r="3102">
      <c r="A3102" s="21"/>
    </row>
    <row r="3103">
      <c r="A3103" s="21">
        <v>7.5</v>
      </c>
    </row>
    <row r="3104">
      <c r="A3104" s="21" t="e">
        <f>+ 500     Main      515</f>
        <v>#NAME?</v>
      </c>
    </row>
    <row r="3105">
      <c r="A3105" s="21" t="s">
        <v>1530</v>
      </c>
    </row>
    <row r="3106">
      <c r="A3106" s="21" t="s">
        <v>1531</v>
      </c>
    </row>
    <row r="3107">
      <c r="A3107" s="21" t="e">
        <f>+ 1000   Main     1310</f>
        <v>#NAME?</v>
      </c>
    </row>
    <row r="3108">
      <c r="A3108" s="21" t="s">
        <v>1532</v>
      </c>
    </row>
    <row r="3109">
      <c r="A3109" s="21" t="s">
        <v>1533</v>
      </c>
    </row>
    <row r="3110">
      <c r="A3110" s="21" t="s">
        <v>1534</v>
      </c>
    </row>
    <row r="3111">
      <c r="A3111" s="21" t="s">
        <v>1535</v>
      </c>
    </row>
    <row r="3112">
      <c r="A3112" s="21" t="s">
        <v>1536</v>
      </c>
    </row>
    <row r="3113">
      <c r="A3113" s="21" t="e">
        <f>+ 1500    Main    1640</f>
        <v>#NAME?</v>
      </c>
    </row>
    <row r="3114">
      <c r="A3114" s="21" t="s">
        <v>1537</v>
      </c>
    </row>
    <row r="3115">
      <c r="A3115" s="21" t="s">
        <v>1538</v>
      </c>
    </row>
    <row r="3116">
      <c r="A3116" s="21" t="s">
        <v>1539</v>
      </c>
    </row>
    <row r="3117">
      <c r="A3117" s="21" t="s">
        <v>1540</v>
      </c>
    </row>
    <row r="3118">
      <c r="A3118" s="21"/>
    </row>
    <row r="3119">
      <c r="A3119" s="21">
        <v>8.5</v>
      </c>
    </row>
    <row r="3120">
      <c r="A3120" s="21" t="e">
        <f>+ 1000   Main      1130</f>
        <v>#NAME?</v>
      </c>
    </row>
    <row r="3121">
      <c r="A3121" s="21" t="s">
        <v>1541</v>
      </c>
    </row>
    <row r="3122">
      <c r="A3122" s="21" t="s">
        <v>1542</v>
      </c>
    </row>
    <row r="3123">
      <c r="A3123" s="21" t="s">
        <v>1543</v>
      </c>
    </row>
    <row r="3124">
      <c r="A3124" s="21" t="s">
        <v>1544</v>
      </c>
    </row>
    <row r="3125">
      <c r="A3125" s="21"/>
    </row>
    <row r="3126">
      <c r="A3126" s="21">
        <v>9.5</v>
      </c>
    </row>
    <row r="3127">
      <c r="A3127" s="21" t="s">
        <v>1545</v>
      </c>
    </row>
    <row r="3128">
      <c r="A3128" s="21" t="s">
        <v>1546</v>
      </c>
    </row>
    <row r="3129">
      <c r="A3129" s="21" t="s">
        <v>1547</v>
      </c>
    </row>
    <row r="3130">
      <c r="A3130" s="21" t="s">
        <v>1548</v>
      </c>
    </row>
    <row r="3131">
      <c r="A3131" s="21" t="s">
        <v>1549</v>
      </c>
    </row>
    <row r="3132">
      <c r="A3132" s="21"/>
    </row>
    <row r="3133">
      <c r="A3133" s="21">
        <v>10.5</v>
      </c>
    </row>
    <row r="3134">
      <c r="A3134" s="21" t="s">
        <v>1550</v>
      </c>
    </row>
    <row r="3135">
      <c r="A3135" s="21" t="s">
        <v>1551</v>
      </c>
    </row>
    <row r="3136">
      <c r="A3136" s="21" t="s">
        <v>838</v>
      </c>
    </row>
    <row r="3137">
      <c r="A3137" s="21">
        <v>11.5</v>
      </c>
    </row>
    <row r="3138">
      <c r="A3138" s="21" t="s">
        <v>1552</v>
      </c>
    </row>
    <row r="3139">
      <c r="A3139" s="21" t="s">
        <v>1553</v>
      </c>
    </row>
    <row r="3140">
      <c r="A3140" s="21" t="s">
        <v>1554</v>
      </c>
    </row>
    <row r="3141">
      <c r="A3141" s="21" t="s">
        <v>1555</v>
      </c>
    </row>
    <row r="3142">
      <c r="A3142" s="21"/>
    </row>
    <row r="3143">
      <c r="A3143" s="21">
        <v>12.5</v>
      </c>
    </row>
    <row r="3144">
      <c r="A3144" s="21" t="s">
        <v>1556</v>
      </c>
    </row>
    <row r="3145">
      <c r="A3145" s="21" t="s">
        <v>1557</v>
      </c>
    </row>
    <row r="3146">
      <c r="A3146" s="21" t="s">
        <v>1558</v>
      </c>
    </row>
    <row r="3147">
      <c r="A3147" s="21" t="s">
        <v>1559</v>
      </c>
    </row>
    <row r="3148">
      <c r="A3148" s="21"/>
    </row>
    <row r="3149">
      <c r="A3149" s="21">
        <v>13.5</v>
      </c>
    </row>
    <row r="3150">
      <c r="A3150" s="21" t="s">
        <v>1560</v>
      </c>
    </row>
    <row r="3151">
      <c r="A3151" s="21" t="s">
        <v>1561</v>
      </c>
    </row>
    <row r="3152">
      <c r="A3152" s="21" t="s">
        <v>1562</v>
      </c>
    </row>
    <row r="3153">
      <c r="A3153" s="21" t="s">
        <v>1563</v>
      </c>
    </row>
    <row r="3154">
      <c r="A3154" s="21"/>
    </row>
    <row r="3155">
      <c r="A3155" s="21">
        <v>14.5</v>
      </c>
    </row>
    <row r="3156">
      <c r="A3156" s="21" t="e">
        <f>+ 500   Main   530</f>
        <v>#NAME?</v>
      </c>
    </row>
    <row r="3157">
      <c r="A3157" s="21" t="s">
        <v>1564</v>
      </c>
    </row>
    <row r="3158">
      <c r="A3158" s="21"/>
    </row>
    <row r="3159">
      <c r="A3159" s="21">
        <v>15.5</v>
      </c>
    </row>
    <row r="3160">
      <c r="A3160" s="21" t="s">
        <v>1565</v>
      </c>
    </row>
    <row r="3161">
      <c r="A3161" s="21" t="s">
        <v>1566</v>
      </c>
    </row>
    <row r="3162">
      <c r="A3162" s="21" t="s">
        <v>1567</v>
      </c>
    </row>
    <row r="3163">
      <c r="A3163" s="21"/>
    </row>
    <row r="3164">
      <c r="A3164" s="21">
        <v>16.5</v>
      </c>
    </row>
    <row r="3165">
      <c r="A3165" s="21" t="s">
        <v>1568</v>
      </c>
    </row>
    <row r="3166">
      <c r="A3166" s="21" t="s">
        <v>1569</v>
      </c>
    </row>
    <row r="3167">
      <c r="A3167" s="21"/>
    </row>
    <row r="3168">
      <c r="A3168" s="21">
        <v>17.5</v>
      </c>
    </row>
    <row r="3169">
      <c r="A3169" s="21" t="s">
        <v>1570</v>
      </c>
    </row>
    <row r="3170">
      <c r="A3170" s="21" t="s">
        <v>1571</v>
      </c>
    </row>
    <row r="3171">
      <c r="A3171" s="21" t="s">
        <v>1572</v>
      </c>
    </row>
    <row r="3172">
      <c r="A3172" s="21"/>
    </row>
    <row r="3173">
      <c r="A3173" s="21">
        <v>18.5</v>
      </c>
    </row>
    <row r="3174">
      <c r="A3174" s="21" t="s">
        <v>1573</v>
      </c>
    </row>
    <row r="3175">
      <c r="A3175" s="21" t="s">
        <v>1574</v>
      </c>
    </row>
    <row r="3176">
      <c r="A3176" s="21" t="s">
        <v>1575</v>
      </c>
    </row>
    <row r="3177">
      <c r="A3177" s="21" t="s">
        <v>1576</v>
      </c>
    </row>
    <row r="3178">
      <c r="A3178" s="21"/>
    </row>
    <row r="3179">
      <c r="A3179" s="21">
        <v>19.5</v>
      </c>
    </row>
    <row r="3180">
      <c r="A3180" s="21" t="s">
        <v>1577</v>
      </c>
    </row>
    <row r="3181">
      <c r="A3181" s="21" t="e">
        <f>+ 124   HF      184</f>
        <v>#NAME?</v>
      </c>
    </row>
    <row r="3182">
      <c r="A3182" s="21" t="s">
        <v>1578</v>
      </c>
    </row>
    <row r="3183">
      <c r="A3183" s="21" t="s">
        <v>1579</v>
      </c>
    </row>
    <row r="3184">
      <c r="A3184" s="21" t="s">
        <v>1580</v>
      </c>
    </row>
    <row r="3185">
      <c r="A3185" s="21" t="s">
        <v>1581</v>
      </c>
    </row>
    <row r="3186">
      <c r="A3186" s="21"/>
    </row>
    <row r="3187">
      <c r="A3187" s="21">
        <v>20.5</v>
      </c>
    </row>
    <row r="3188">
      <c r="A3188" s="21" t="s">
        <v>1582</v>
      </c>
    </row>
    <row r="3189">
      <c r="A3189" s="21" t="s">
        <v>1583</v>
      </c>
    </row>
    <row r="3190">
      <c r="A3190" s="21" t="s">
        <v>1584</v>
      </c>
    </row>
    <row r="3191">
      <c r="A3191" s="21" t="s">
        <v>1585</v>
      </c>
    </row>
    <row r="3192">
      <c r="A3192" s="21" t="s">
        <v>1586</v>
      </c>
    </row>
    <row r="3193">
      <c r="A3193" s="21"/>
    </row>
    <row r="3194">
      <c r="A3194" s="21">
        <v>22.5</v>
      </c>
    </row>
    <row r="3195">
      <c r="A3195" s="21" t="s">
        <v>1587</v>
      </c>
    </row>
    <row r="3196">
      <c r="A3196" s="21" t="s">
        <v>1588</v>
      </c>
    </row>
    <row r="3197">
      <c r="A3197" s="21" t="s">
        <v>1589</v>
      </c>
    </row>
    <row r="3198">
      <c r="A3198" s="21" t="e">
        <f>+ 110   HF          129</f>
        <v>#NAME?</v>
      </c>
    </row>
    <row r="3199">
      <c r="A3199" s="21" t="s">
        <v>1590</v>
      </c>
    </row>
    <row r="3200">
      <c r="A3200" s="21"/>
    </row>
    <row r="3201">
      <c r="A3201" s="21">
        <v>23.4</v>
      </c>
    </row>
    <row r="3202">
      <c r="A3202" s="21" t="s">
        <v>1591</v>
      </c>
    </row>
    <row r="3203">
      <c r="A3203" s="21" t="s">
        <v>1592</v>
      </c>
    </row>
    <row r="3204">
      <c r="A3204" s="21" t="s">
        <v>1593</v>
      </c>
    </row>
    <row r="3205">
      <c r="A3205" s="21" t="s">
        <v>1594</v>
      </c>
    </row>
    <row r="3206">
      <c r="A3206" s="21"/>
    </row>
    <row r="3207">
      <c r="A3207" s="21">
        <v>24.5</v>
      </c>
    </row>
    <row r="3208">
      <c r="A3208" s="21" t="e">
        <f>+ 1750   Main       1799</f>
        <v>#NAME?</v>
      </c>
    </row>
    <row r="3209">
      <c r="A3209" s="21" t="s">
        <v>1595</v>
      </c>
    </row>
    <row r="3210">
      <c r="A3210" s="21" t="s">
        <v>1596</v>
      </c>
    </row>
    <row r="3211">
      <c r="A3211" s="21" t="s">
        <v>1597</v>
      </c>
    </row>
    <row r="3212">
      <c r="A3212" s="21" t="s">
        <v>1598</v>
      </c>
    </row>
    <row r="3213">
      <c r="A3213" s="21" t="s">
        <v>1599</v>
      </c>
    </row>
    <row r="3214">
      <c r="A3214" s="21"/>
    </row>
    <row r="3215">
      <c r="A3215" s="21">
        <v>25.5</v>
      </c>
    </row>
    <row r="3216">
      <c r="A3216" s="21" t="s">
        <v>1600</v>
      </c>
    </row>
    <row r="3217">
      <c r="A3217" s="21" t="s">
        <v>1601</v>
      </c>
    </row>
    <row r="3218">
      <c r="A3218" s="21" t="s">
        <v>1602</v>
      </c>
    </row>
    <row r="3219">
      <c r="A3219" s="21"/>
    </row>
    <row r="3220">
      <c r="A3220" s="21">
        <v>26.5</v>
      </c>
    </row>
    <row r="3221">
      <c r="A3221" s="21" t="s">
        <v>1603</v>
      </c>
    </row>
    <row r="3222">
      <c r="A3222" s="21" t="s">
        <v>1604</v>
      </c>
    </row>
    <row r="3223">
      <c r="A3223" s="21" t="s">
        <v>1605</v>
      </c>
    </row>
    <row r="3224">
      <c r="A3224" s="21"/>
    </row>
    <row r="3225">
      <c r="A3225" s="21">
        <v>27.5</v>
      </c>
    </row>
    <row r="3226">
      <c r="A3226" s="21" t="s">
        <v>1606</v>
      </c>
    </row>
    <row r="3227">
      <c r="A3227" s="21" t="s">
        <v>1607</v>
      </c>
    </row>
    <row r="3228">
      <c r="A3228" s="21" t="s">
        <v>1608</v>
      </c>
    </row>
    <row r="3229">
      <c r="A3229" s="21" t="s">
        <v>1609</v>
      </c>
    </row>
    <row r="3230">
      <c r="A3230" s="21" t="s">
        <v>1610</v>
      </c>
    </row>
    <row r="3231">
      <c r="A3231" s="21"/>
    </row>
    <row r="3232">
      <c r="A3232" s="21">
        <v>28.5</v>
      </c>
    </row>
    <row r="3233">
      <c r="A3233" s="21" t="s">
        <v>1611</v>
      </c>
    </row>
    <row r="3234">
      <c r="A3234" s="21" t="e">
        <f>+ 750   Main    1140</f>
        <v>#NAME?</v>
      </c>
    </row>
    <row r="3235">
      <c r="A3235" s="21" t="s">
        <v>1612</v>
      </c>
    </row>
    <row r="3236">
      <c r="A3236" s="21" t="s">
        <v>1613</v>
      </c>
    </row>
    <row r="3237">
      <c r="A3237" s="21" t="s">
        <v>838</v>
      </c>
    </row>
    <row r="3238">
      <c r="A3238" s="21">
        <v>29.5</v>
      </c>
    </row>
    <row r="3239">
      <c r="A3239" s="21" t="s">
        <v>1614</v>
      </c>
    </row>
    <row r="3240">
      <c r="A3240" s="21" t="e">
        <f>+ 96   HF              586</f>
        <v>#NAME?</v>
      </c>
    </row>
    <row r="3241">
      <c r="A3241" s="21" t="s">
        <v>1615</v>
      </c>
    </row>
    <row r="3242">
      <c r="A3242" s="21" t="s">
        <v>1616</v>
      </c>
    </row>
    <row r="3243">
      <c r="A3243" s="21"/>
    </row>
    <row r="3244">
      <c r="A3244" s="21">
        <v>30.5</v>
      </c>
    </row>
    <row r="3245">
      <c r="A3245" s="21" t="s">
        <v>1617</v>
      </c>
    </row>
    <row r="3246">
      <c r="A3246" s="21" t="s">
        <v>1618</v>
      </c>
    </row>
    <row r="3247">
      <c r="A3247" s="21" t="s">
        <v>1619</v>
      </c>
    </row>
    <row r="3248">
      <c r="A3248" s="21"/>
    </row>
    <row r="3249">
      <c r="A3249" s="21">
        <v>31.5</v>
      </c>
    </row>
    <row r="3250">
      <c r="A3250" s="21" t="s">
        <v>1620</v>
      </c>
    </row>
    <row r="3251">
      <c r="A3251" s="21" t="s">
        <v>1621</v>
      </c>
    </row>
    <row r="3252">
      <c r="A3252" s="21" t="s">
        <v>1622</v>
      </c>
    </row>
    <row r="3253">
      <c r="A3253" s="21"/>
    </row>
    <row r="3254">
      <c r="A3254" s="21">
        <v>1.6</v>
      </c>
    </row>
    <row r="3255">
      <c r="A3255" s="21" t="s">
        <v>1623</v>
      </c>
    </row>
    <row r="3256">
      <c r="A3256" s="21" t="s">
        <v>1624</v>
      </c>
    </row>
    <row r="3257">
      <c r="A3257" s="21" t="s">
        <v>1625</v>
      </c>
    </row>
    <row r="3258">
      <c r="A3258" s="21"/>
    </row>
    <row r="3259">
      <c r="A3259" s="21">
        <v>2.6</v>
      </c>
    </row>
    <row r="3260">
      <c r="A3260" s="21" t="s">
        <v>1626</v>
      </c>
    </row>
    <row r="3261">
      <c r="A3261" s="21" t="s">
        <v>1627</v>
      </c>
    </row>
    <row r="3262">
      <c r="A3262" s="21" t="s">
        <v>1628</v>
      </c>
    </row>
    <row r="3263">
      <c r="A3263" s="21"/>
    </row>
    <row r="3264">
      <c r="A3264" s="21">
        <v>3.5</v>
      </c>
    </row>
    <row r="3265">
      <c r="A3265" s="21" t="s">
        <v>1629</v>
      </c>
    </row>
    <row r="3266">
      <c r="A3266" s="21"/>
    </row>
    <row r="3267">
      <c r="A3267" s="21">
        <v>4.6</v>
      </c>
    </row>
    <row r="3268">
      <c r="A3268" s="21" t="s">
        <v>1630</v>
      </c>
    </row>
    <row r="3269">
      <c r="A3269" s="21" t="s">
        <v>1631</v>
      </c>
    </row>
    <row r="3270">
      <c r="A3270" s="21"/>
    </row>
    <row r="3271">
      <c r="A3271" s="21">
        <v>5.6</v>
      </c>
    </row>
    <row r="3272">
      <c r="A3272" s="21" t="s">
        <v>1632</v>
      </c>
    </row>
    <row r="3273">
      <c r="A3273" s="21" t="s">
        <v>1633</v>
      </c>
    </row>
    <row r="3274">
      <c r="A3274" s="21" t="s">
        <v>1634</v>
      </c>
    </row>
    <row r="3275">
      <c r="A3275" s="21"/>
    </row>
    <row r="3276">
      <c r="A3276" s="21">
        <v>6.6</v>
      </c>
    </row>
    <row r="3277">
      <c r="A3277" s="21" t="s">
        <v>1635</v>
      </c>
    </row>
    <row r="3278">
      <c r="A3278" s="21" t="s">
        <v>1636</v>
      </c>
    </row>
    <row r="3279">
      <c r="A3279" s="21" t="s">
        <v>1637</v>
      </c>
    </row>
    <row r="3280">
      <c r="A3280" s="21"/>
    </row>
    <row r="3281">
      <c r="A3281" s="21">
        <v>7.6</v>
      </c>
    </row>
    <row r="3282">
      <c r="A3282" s="21" t="s">
        <v>1638</v>
      </c>
    </row>
    <row r="3283">
      <c r="A3283" s="21" t="s">
        <v>1639</v>
      </c>
    </row>
    <row r="3284">
      <c r="A3284" s="21"/>
    </row>
    <row r="3285">
      <c r="A3285" s="21">
        <v>8.6</v>
      </c>
    </row>
    <row r="3286">
      <c r="A3286" s="21" t="s">
        <v>1640</v>
      </c>
    </row>
    <row r="3287">
      <c r="A3287" s="21" t="s">
        <v>1641</v>
      </c>
    </row>
    <row r="3288">
      <c r="A3288" s="21" t="s">
        <v>1642</v>
      </c>
    </row>
    <row r="3289">
      <c r="A3289" s="21" t="s">
        <v>1643</v>
      </c>
    </row>
    <row r="3290">
      <c r="A3290" s="21" t="s">
        <v>1644</v>
      </c>
    </row>
    <row r="3291">
      <c r="A3291" s="21"/>
    </row>
    <row r="3292">
      <c r="A3292" s="21">
        <v>9.6</v>
      </c>
    </row>
    <row r="3293">
      <c r="A3293" s="21" t="s">
        <v>1645</v>
      </c>
    </row>
    <row r="3294">
      <c r="A3294" s="21" t="s">
        <v>1646</v>
      </c>
    </row>
    <row r="3295">
      <c r="A3295" s="21"/>
    </row>
    <row r="3296">
      <c r="A3296" s="21">
        <v>10.6</v>
      </c>
    </row>
    <row r="3297">
      <c r="A3297" s="21" t="s">
        <v>1486</v>
      </c>
    </row>
    <row r="3298">
      <c r="A3298" s="21" t="s">
        <v>1647</v>
      </c>
    </row>
    <row r="3299">
      <c r="A3299" s="21" t="s">
        <v>1648</v>
      </c>
    </row>
    <row r="3300">
      <c r="A3300" s="21"/>
    </row>
    <row r="3301">
      <c r="A3301" s="21">
        <v>11.6</v>
      </c>
    </row>
    <row r="3302">
      <c r="A3302" s="21" t="s">
        <v>1649</v>
      </c>
    </row>
    <row r="3303">
      <c r="A3303" s="21"/>
    </row>
    <row r="3304">
      <c r="A3304" s="21">
        <v>13.6</v>
      </c>
    </row>
    <row r="3305">
      <c r="A3305" s="21" t="e">
        <f>+ 1000   Wifey Loan   1000</f>
        <v>#NAME?</v>
      </c>
    </row>
    <row r="3306">
      <c r="A3306" s="21" t="s">
        <v>1650</v>
      </c>
    </row>
    <row r="3307">
      <c r="A3307" s="21" t="s">
        <v>1651</v>
      </c>
    </row>
    <row r="3308">
      <c r="A3308" s="21" t="s">
        <v>1652</v>
      </c>
    </row>
    <row r="3309">
      <c r="A3309" s="21" t="s">
        <v>1653</v>
      </c>
    </row>
    <row r="3310">
      <c r="A3310" s="21" t="s">
        <v>1654</v>
      </c>
    </row>
    <row r="3311">
      <c r="A3311" s="21" t="s">
        <v>1655</v>
      </c>
    </row>
    <row r="3312">
      <c r="A3312" s="21"/>
    </row>
    <row r="3313">
      <c r="A3313" s="21">
        <v>15.6</v>
      </c>
    </row>
    <row r="3314">
      <c r="A3314" s="21" t="s">
        <v>1656</v>
      </c>
    </row>
    <row r="3315">
      <c r="A3315" s="21" t="s">
        <v>1657</v>
      </c>
    </row>
    <row r="3316">
      <c r="A3316" s="21" t="s">
        <v>1658</v>
      </c>
    </row>
    <row r="3317">
      <c r="A3317" s="21"/>
    </row>
    <row r="3318">
      <c r="A3318" s="21">
        <v>16.6</v>
      </c>
    </row>
    <row r="3319">
      <c r="A3319" s="21" t="s">
        <v>1659</v>
      </c>
    </row>
    <row r="3320">
      <c r="A3320" s="21"/>
    </row>
    <row r="3321">
      <c r="A3321" s="21">
        <v>17.6</v>
      </c>
    </row>
    <row r="3322">
      <c r="A3322" s="21" t="s">
        <v>1660</v>
      </c>
    </row>
    <row r="3323">
      <c r="A3323" s="21"/>
    </row>
    <row r="3324">
      <c r="A3324" s="21">
        <v>18.6</v>
      </c>
    </row>
    <row r="3325">
      <c r="A3325" s="21" t="s">
        <v>1661</v>
      </c>
    </row>
    <row r="3326">
      <c r="A3326" s="21" t="e">
        <f>+ 1800   Loan Wifey     1889</f>
        <v>#NAME?</v>
      </c>
    </row>
    <row r="3327">
      <c r="A3327" s="21" t="s">
        <v>1662</v>
      </c>
    </row>
    <row r="3328">
      <c r="A3328" s="21" t="s">
        <v>1663</v>
      </c>
    </row>
    <row r="3329">
      <c r="A3329" s="21" t="s">
        <v>1664</v>
      </c>
    </row>
    <row r="3330">
      <c r="A3330" s="21"/>
    </row>
    <row r="3331">
      <c r="A3331" s="21">
        <v>19.6</v>
      </c>
    </row>
    <row r="3332">
      <c r="A3332" s="21" t="s">
        <v>1665</v>
      </c>
    </row>
    <row r="3333">
      <c r="A3333" s="21" t="s">
        <v>1666</v>
      </c>
    </row>
    <row r="3334">
      <c r="A3334" s="21"/>
    </row>
    <row r="3335">
      <c r="A3335" s="21">
        <v>20.6</v>
      </c>
    </row>
    <row r="3336">
      <c r="A3336" s="21" t="s">
        <v>1667</v>
      </c>
    </row>
    <row r="3337">
      <c r="A3337" s="21" t="s">
        <v>1668</v>
      </c>
    </row>
    <row r="3338">
      <c r="A3338" s="21" t="s">
        <v>1669</v>
      </c>
    </row>
    <row r="3339">
      <c r="A3339" s="21"/>
    </row>
    <row r="3340">
      <c r="A3340" s="21">
        <v>21.6</v>
      </c>
    </row>
    <row r="3341">
      <c r="A3341" s="21" t="s">
        <v>1670</v>
      </c>
    </row>
    <row r="3342">
      <c r="A3342" s="21" t="s">
        <v>1671</v>
      </c>
    </row>
    <row r="3343">
      <c r="A3343" s="21"/>
    </row>
    <row r="3344">
      <c r="A3344" s="21">
        <v>22.6</v>
      </c>
    </row>
    <row r="3345">
      <c r="A3345" s="21" t="s">
        <v>1672</v>
      </c>
    </row>
    <row r="3346">
      <c r="A3346" s="21"/>
    </row>
    <row r="3347">
      <c r="A3347" s="21">
        <v>23.6</v>
      </c>
    </row>
    <row r="3348">
      <c r="A3348" s="21" t="s">
        <v>1673</v>
      </c>
    </row>
    <row r="3349">
      <c r="A3349" s="21" t="s">
        <v>1674</v>
      </c>
    </row>
    <row r="3350">
      <c r="A3350" s="21"/>
    </row>
    <row r="3351">
      <c r="A3351" s="21">
        <v>24.6</v>
      </c>
    </row>
    <row r="3352">
      <c r="A3352" s="21" t="s">
        <v>1675</v>
      </c>
    </row>
    <row r="3353">
      <c r="A3353" s="21" t="s">
        <v>1676</v>
      </c>
    </row>
    <row r="3354">
      <c r="A3354" s="21"/>
    </row>
    <row r="3355">
      <c r="A3355" s="21">
        <v>26.6</v>
      </c>
    </row>
    <row r="3356">
      <c r="A3356" s="21" t="s">
        <v>1677</v>
      </c>
    </row>
    <row r="3357">
      <c r="A3357" s="21"/>
    </row>
    <row r="3358">
      <c r="A3358" s="21">
        <v>27.6</v>
      </c>
    </row>
    <row r="3359">
      <c r="A3359" s="21" t="s">
        <v>1678</v>
      </c>
    </row>
    <row r="3360">
      <c r="A3360" s="21" t="s">
        <v>1679</v>
      </c>
    </row>
    <row r="3361">
      <c r="A3361" s="21" t="s">
        <v>1680</v>
      </c>
    </row>
    <row r="3362">
      <c r="A3362" s="21"/>
    </row>
    <row r="3363">
      <c r="A3363" s="21">
        <v>28.6</v>
      </c>
    </row>
    <row r="3364">
      <c r="A3364" s="21" t="s">
        <v>1681</v>
      </c>
    </row>
    <row r="3365">
      <c r="A3365" s="21" t="s">
        <v>1682</v>
      </c>
    </row>
    <row r="3366">
      <c r="A3366" s="21"/>
    </row>
    <row r="3367">
      <c r="A3367" s="21">
        <v>29.6</v>
      </c>
    </row>
    <row r="3368">
      <c r="A3368" s="21" t="s">
        <v>1683</v>
      </c>
    </row>
    <row r="3369">
      <c r="A3369" s="21"/>
    </row>
    <row r="3370">
      <c r="A3370" s="21">
        <v>30.6</v>
      </c>
    </row>
    <row r="3371">
      <c r="A3371" s="21" t="e">
        <f>+ 1000   Main    1000</f>
        <v>#NAME?</v>
      </c>
    </row>
    <row r="3372">
      <c r="A3372" s="21" t="s">
        <v>1684</v>
      </c>
    </row>
    <row r="3373">
      <c r="A3373" s="21" t="s">
        <v>1685</v>
      </c>
    </row>
    <row r="3374">
      <c r="A3374" s="21" t="s">
        <v>1686</v>
      </c>
    </row>
    <row r="3375">
      <c r="A3375" s="21" t="s">
        <v>1687</v>
      </c>
    </row>
    <row r="3376">
      <c r="A3376" s="21" t="s">
        <v>1688</v>
      </c>
    </row>
    <row r="3377">
      <c r="A3377" s="21"/>
    </row>
    <row r="3378">
      <c r="A3378" s="21">
        <v>1.7</v>
      </c>
    </row>
    <row r="3379">
      <c r="A3379" s="21" t="s">
        <v>1689</v>
      </c>
    </row>
    <row r="3380">
      <c r="A3380" s="21" t="s">
        <v>1690</v>
      </c>
    </row>
    <row r="3381">
      <c r="A3381" s="21" t="s">
        <v>1691</v>
      </c>
    </row>
    <row r="3382">
      <c r="A3382" s="21" t="s">
        <v>1692</v>
      </c>
    </row>
    <row r="3383">
      <c r="A3383" s="21"/>
    </row>
    <row r="3384">
      <c r="A3384" s="21">
        <v>3.7</v>
      </c>
    </row>
    <row r="3385">
      <c r="A3385" s="21" t="s">
        <v>1693</v>
      </c>
    </row>
    <row r="3386">
      <c r="A3386" s="21" t="s">
        <v>1694</v>
      </c>
    </row>
    <row r="3387">
      <c r="A3387" s="21"/>
    </row>
    <row r="3388">
      <c r="A3388" s="21">
        <v>4.7</v>
      </c>
    </row>
    <row r="3389">
      <c r="A3389" s="21" t="s">
        <v>1695</v>
      </c>
    </row>
    <row r="3390">
      <c r="A3390" s="21" t="s">
        <v>1696</v>
      </c>
    </row>
    <row r="3391">
      <c r="A3391" s="21" t="s">
        <v>1697</v>
      </c>
    </row>
    <row r="3392">
      <c r="A3392" s="21"/>
    </row>
    <row r="3393">
      <c r="A3393" s="21">
        <v>5.7</v>
      </c>
    </row>
    <row r="3394">
      <c r="A3394" s="21" t="s">
        <v>1698</v>
      </c>
    </row>
    <row r="3395">
      <c r="A3395" s="21"/>
    </row>
    <row r="3396">
      <c r="A3396" s="21">
        <v>6.7</v>
      </c>
    </row>
    <row r="3397">
      <c r="A3397" s="21" t="s">
        <v>1699</v>
      </c>
    </row>
    <row r="3398">
      <c r="A3398" s="21"/>
    </row>
    <row r="3399">
      <c r="A3399" s="21">
        <v>7.7</v>
      </c>
    </row>
    <row r="3400">
      <c r="A3400" s="21" t="e">
        <f>+ 17  HF     37</f>
        <v>#NAME?</v>
      </c>
    </row>
    <row r="3401">
      <c r="A3401" s="21" t="s">
        <v>1700</v>
      </c>
    </row>
    <row r="3402">
      <c r="A3402" s="21" t="s">
        <v>1456</v>
      </c>
    </row>
    <row r="3403">
      <c r="A3403" s="21"/>
    </row>
    <row r="3404">
      <c r="A3404" s="21">
        <v>8.7</v>
      </c>
    </row>
    <row r="3405">
      <c r="A3405" s="21" t="e">
        <f>+ 150 Mum loan   160</f>
        <v>#NAME?</v>
      </c>
    </row>
    <row r="3406">
      <c r="A3406" s="21" t="s">
        <v>1701</v>
      </c>
    </row>
    <row r="3407">
      <c r="A3407" s="21" t="s">
        <v>1702</v>
      </c>
    </row>
    <row r="3408">
      <c r="A3408" s="21" t="s">
        <v>1703</v>
      </c>
    </row>
    <row r="3409">
      <c r="A3409" s="21" t="s">
        <v>1704</v>
      </c>
    </row>
    <row r="3410">
      <c r="A3410" s="21" t="s">
        <v>1705</v>
      </c>
    </row>
    <row r="3411">
      <c r="A3411" s="21" t="s">
        <v>1706</v>
      </c>
    </row>
    <row r="3412">
      <c r="A3412" s="21" t="s">
        <v>1707</v>
      </c>
    </row>
    <row r="3413">
      <c r="A3413" s="21"/>
    </row>
    <row r="3414">
      <c r="A3414" s="21">
        <v>9.7</v>
      </c>
    </row>
    <row r="3415">
      <c r="A3415" s="21" t="s">
        <v>1708</v>
      </c>
    </row>
    <row r="3416">
      <c r="A3416" s="21"/>
    </row>
    <row r="3417">
      <c r="A3417" s="21">
        <v>10.7</v>
      </c>
    </row>
    <row r="3418">
      <c r="A3418" s="21" t="e">
        <f>+ 50  Ma Su Loan    50</f>
        <v>#NAME?</v>
      </c>
    </row>
    <row r="3419">
      <c r="A3419" s="21" t="s">
        <v>1709</v>
      </c>
    </row>
    <row r="3420">
      <c r="A3420" s="21"/>
    </row>
    <row r="3421">
      <c r="A3421" s="21">
        <v>11.7</v>
      </c>
    </row>
    <row r="3422">
      <c r="A3422" s="21" t="s">
        <v>1710</v>
      </c>
    </row>
    <row r="3423">
      <c r="A3423" s="21" t="e">
        <f>+ 800    Main    808</f>
        <v>#NAME?</v>
      </c>
    </row>
    <row r="3424">
      <c r="A3424" s="21" t="s">
        <v>1711</v>
      </c>
    </row>
    <row r="3425">
      <c r="A3425" s="21" t="s">
        <v>1712</v>
      </c>
    </row>
    <row r="3426">
      <c r="A3426" s="21" t="s">
        <v>1713</v>
      </c>
    </row>
    <row r="3427">
      <c r="A3427" s="21" t="s">
        <v>1714</v>
      </c>
    </row>
    <row r="3428">
      <c r="A3428" s="21" t="s">
        <v>1715</v>
      </c>
    </row>
    <row r="3429">
      <c r="A3429" s="21" t="s">
        <v>1716</v>
      </c>
    </row>
    <row r="3430">
      <c r="A3430" s="21" t="s">
        <v>1717</v>
      </c>
    </row>
    <row r="3431">
      <c r="A3431" s="21"/>
    </row>
    <row r="3432">
      <c r="A3432" s="21">
        <v>12.7</v>
      </c>
    </row>
    <row r="3433">
      <c r="A3433" s="21" t="s">
        <v>1718</v>
      </c>
    </row>
    <row r="3434">
      <c r="A3434" s="21"/>
    </row>
    <row r="3435">
      <c r="A3435" s="21">
        <v>13.7</v>
      </c>
    </row>
    <row r="3436">
      <c r="A3436" s="21" t="s">
        <v>1719</v>
      </c>
    </row>
    <row r="3437">
      <c r="A3437" s="21" t="s">
        <v>1720</v>
      </c>
    </row>
    <row r="3438">
      <c r="A3438" s="21"/>
    </row>
    <row r="3439">
      <c r="A3439" s="21">
        <v>14.7</v>
      </c>
    </row>
    <row r="3440">
      <c r="A3440" s="21" t="s">
        <v>1721</v>
      </c>
    </row>
    <row r="3441">
      <c r="A3441" s="21"/>
    </row>
    <row r="3442">
      <c r="A3442" s="21">
        <v>15.7</v>
      </c>
    </row>
    <row r="3443">
      <c r="A3443" s="21" t="s">
        <v>1722</v>
      </c>
    </row>
    <row r="3444">
      <c r="A3444" s="21"/>
    </row>
    <row r="3445">
      <c r="A3445" s="21"/>
    </row>
    <row r="3446">
      <c r="A3446" s="21">
        <v>16.7</v>
      </c>
    </row>
    <row r="3447">
      <c r="A3447" s="21" t="s">
        <v>1723</v>
      </c>
    </row>
    <row r="3448">
      <c r="A3448" s="21"/>
    </row>
    <row r="3449">
      <c r="A3449" s="21">
        <v>17.7</v>
      </c>
    </row>
    <row r="3450">
      <c r="A3450" s="21" t="e">
        <f>+ 200 Mum Loan   220</f>
        <v>#NAME?</v>
      </c>
    </row>
    <row r="3451">
      <c r="A3451" s="21" t="s">
        <v>1724</v>
      </c>
    </row>
    <row r="3452">
      <c r="A3452" s="21" t="s">
        <v>1725</v>
      </c>
    </row>
    <row r="3453">
      <c r="A3453" s="21" t="s">
        <v>1726</v>
      </c>
    </row>
    <row r="3454">
      <c r="A3454" s="21" t="s">
        <v>1727</v>
      </c>
    </row>
    <row r="3455">
      <c r="A3455" s="21" t="s">
        <v>1728</v>
      </c>
    </row>
    <row r="3456">
      <c r="A3456" s="21"/>
    </row>
    <row r="3457">
      <c r="A3457" s="21">
        <v>18.7</v>
      </c>
    </row>
    <row r="3458">
      <c r="A3458" s="21" t="s">
        <v>1729</v>
      </c>
    </row>
    <row r="3459">
      <c r="A3459" s="21" t="s">
        <v>1730</v>
      </c>
    </row>
    <row r="3460">
      <c r="A3460" s="21" t="s">
        <v>838</v>
      </c>
    </row>
    <row r="3461">
      <c r="A3461" s="21">
        <v>19.7</v>
      </c>
    </row>
    <row r="3462">
      <c r="A3462" s="21" t="s">
        <v>1731</v>
      </c>
    </row>
    <row r="3463">
      <c r="A3463" s="21" t="s">
        <v>1732</v>
      </c>
    </row>
    <row r="3464">
      <c r="A3464" s="21" t="s">
        <v>1733</v>
      </c>
    </row>
    <row r="3465">
      <c r="A3465" s="21"/>
    </row>
    <row r="3466">
      <c r="A3466" s="21">
        <v>20.7</v>
      </c>
    </row>
    <row r="3467">
      <c r="A3467" s="21" t="e">
        <f>+ 1000      Main   1000</f>
        <v>#NAME?</v>
      </c>
    </row>
    <row r="3468">
      <c r="A3468" s="21" t="s">
        <v>1734</v>
      </c>
    </row>
    <row r="3469">
      <c r="A3469" s="21" t="s">
        <v>1735</v>
      </c>
    </row>
    <row r="3470">
      <c r="A3470" s="21" t="s">
        <v>1736</v>
      </c>
    </row>
    <row r="3471">
      <c r="A3471" s="21" t="s">
        <v>1737</v>
      </c>
    </row>
    <row r="3472">
      <c r="A3472" s="21" t="s">
        <v>1738</v>
      </c>
    </row>
    <row r="3473">
      <c r="A3473" s="21" t="s">
        <v>1739</v>
      </c>
    </row>
    <row r="3474">
      <c r="A3474" s="21"/>
    </row>
    <row r="3475">
      <c r="A3475" s="21">
        <v>21.7</v>
      </c>
    </row>
    <row r="3476">
      <c r="A3476" s="21" t="s">
        <v>1740</v>
      </c>
    </row>
    <row r="3477">
      <c r="A3477" s="21" t="s">
        <v>1741</v>
      </c>
    </row>
    <row r="3478">
      <c r="A3478" s="21" t="s">
        <v>1742</v>
      </c>
    </row>
    <row r="3479">
      <c r="A3479" s="21" t="s">
        <v>1743</v>
      </c>
    </row>
    <row r="3480">
      <c r="A3480" s="21"/>
    </row>
    <row r="3481">
      <c r="A3481" s="21">
        <v>22.7</v>
      </c>
    </row>
    <row r="3482">
      <c r="A3482" s="21" t="s">
        <v>1744</v>
      </c>
    </row>
    <row r="3483">
      <c r="A3483" s="21"/>
    </row>
    <row r="3484">
      <c r="A3484" s="21">
        <v>23.7</v>
      </c>
    </row>
    <row r="3485">
      <c r="A3485" s="21" t="s">
        <v>1745</v>
      </c>
    </row>
    <row r="3486">
      <c r="A3486" s="21" t="s">
        <v>1746</v>
      </c>
    </row>
    <row r="3487">
      <c r="A3487" s="21" t="s">
        <v>1747</v>
      </c>
    </row>
    <row r="3488">
      <c r="A3488" s="21"/>
    </row>
    <row r="3489">
      <c r="A3489" s="21">
        <v>26.7</v>
      </c>
    </row>
    <row r="3490">
      <c r="A3490" s="21" t="s">
        <v>1748</v>
      </c>
    </row>
    <row r="3491">
      <c r="A3491" s="21"/>
    </row>
    <row r="3492">
      <c r="A3492" s="21">
        <v>28.7</v>
      </c>
    </row>
    <row r="3493">
      <c r="A3493" s="21" t="s">
        <v>1749</v>
      </c>
    </row>
    <row r="3494">
      <c r="A3494" s="21" t="e">
        <f>+ 1700      Main       1700</f>
        <v>#NAME?</v>
      </c>
    </row>
    <row r="3495">
      <c r="A3495" s="21" t="s">
        <v>1750</v>
      </c>
    </row>
    <row r="3496">
      <c r="A3496" s="21" t="s">
        <v>1751</v>
      </c>
    </row>
    <row r="3497">
      <c r="A3497" s="21" t="s">
        <v>1752</v>
      </c>
    </row>
    <row r="3498">
      <c r="A3498" s="21" t="s">
        <v>1753</v>
      </c>
    </row>
    <row r="3499">
      <c r="A3499" s="21" t="s">
        <v>1754</v>
      </c>
    </row>
    <row r="3500">
      <c r="A3500" s="21" t="s">
        <v>1755</v>
      </c>
    </row>
    <row r="3501">
      <c r="A3501" s="21" t="s">
        <v>1756</v>
      </c>
    </row>
    <row r="3502">
      <c r="A3502" s="21" t="s">
        <v>1757</v>
      </c>
    </row>
    <row r="3503">
      <c r="A3503" s="21" t="s">
        <v>1758</v>
      </c>
    </row>
    <row r="3504">
      <c r="A3504" s="21" t="s">
        <v>1759</v>
      </c>
    </row>
    <row r="3505">
      <c r="A3505" s="21"/>
    </row>
    <row r="3506">
      <c r="A3506" s="21">
        <v>29.7</v>
      </c>
    </row>
    <row r="3507">
      <c r="A3507" s="21" t="e">
        <f>+ 400  Loan Wife    490</f>
        <v>#NAME?</v>
      </c>
    </row>
    <row r="3508">
      <c r="A3508" s="21" t="s">
        <v>1760</v>
      </c>
    </row>
    <row r="3509">
      <c r="A3509" s="21" t="s">
        <v>1761</v>
      </c>
    </row>
    <row r="3510">
      <c r="A3510" s="21" t="s">
        <v>1762</v>
      </c>
    </row>
    <row r="3511">
      <c r="A3511" s="21" t="s">
        <v>1763</v>
      </c>
    </row>
    <row r="3512">
      <c r="A3512" s="21" t="s">
        <v>1764</v>
      </c>
    </row>
    <row r="3513">
      <c r="A3513" s="21"/>
    </row>
    <row r="3514">
      <c r="A3514" s="21">
        <v>30.7</v>
      </c>
    </row>
    <row r="3515">
      <c r="A3515" s="21" t="s">
        <v>1765</v>
      </c>
    </row>
    <row r="3516">
      <c r="A3516" s="21"/>
    </row>
    <row r="3517">
      <c r="A3517" s="21">
        <v>31.7</v>
      </c>
    </row>
    <row r="3518">
      <c r="A3518" s="21" t="s">
        <v>1766</v>
      </c>
    </row>
    <row r="3519">
      <c r="A3519" s="21" t="s">
        <v>1767</v>
      </c>
    </row>
    <row r="3520">
      <c r="A3520" s="21" t="s">
        <v>1768</v>
      </c>
    </row>
    <row r="3521">
      <c r="A3521" s="21"/>
    </row>
    <row r="3522">
      <c r="A3522" s="21"/>
    </row>
    <row r="3523">
      <c r="A3523" s="21">
        <v>1.8</v>
      </c>
    </row>
    <row r="3524">
      <c r="A3524" s="21" t="s">
        <v>1769</v>
      </c>
    </row>
    <row r="3525">
      <c r="A3525" s="21" t="s">
        <v>1770</v>
      </c>
    </row>
    <row r="3526">
      <c r="A3526" s="21"/>
    </row>
    <row r="3527">
      <c r="A3527" s="21">
        <v>3.8</v>
      </c>
    </row>
    <row r="3528">
      <c r="A3528" s="21" t="s">
        <v>1771</v>
      </c>
    </row>
    <row r="3529">
      <c r="A3529" s="21" t="e">
        <f>+ 50   Loan Wife    50</f>
        <v>#NAME?</v>
      </c>
    </row>
    <row r="3530">
      <c r="A3530" s="21"/>
    </row>
    <row r="3531">
      <c r="A3531" s="21">
        <v>4.8</v>
      </c>
    </row>
    <row r="3532">
      <c r="A3532" s="21" t="s">
        <v>1772</v>
      </c>
    </row>
    <row r="3533">
      <c r="A3533" s="21"/>
    </row>
    <row r="3534">
      <c r="A3534" s="21">
        <v>5.8</v>
      </c>
    </row>
    <row r="3535">
      <c r="A3535" s="21" t="s">
        <v>1773</v>
      </c>
    </row>
    <row r="3536">
      <c r="A3536" s="21"/>
    </row>
    <row r="3537">
      <c r="A3537" s="21">
        <v>6.8</v>
      </c>
    </row>
    <row r="3538">
      <c r="A3538" s="21" t="e">
        <f>+ 500  Main    505</f>
        <v>#NAME?</v>
      </c>
    </row>
    <row r="3539">
      <c r="A3539" s="21" t="s">
        <v>1774</v>
      </c>
    </row>
    <row r="3540">
      <c r="A3540" s="21" t="s">
        <v>1775</v>
      </c>
    </row>
    <row r="3541">
      <c r="A3541" s="21" t="s">
        <v>1776</v>
      </c>
    </row>
    <row r="3542">
      <c r="A3542" s="21" t="s">
        <v>1777</v>
      </c>
    </row>
    <row r="3543">
      <c r="A3543" s="21"/>
    </row>
    <row r="3544">
      <c r="A3544" s="21">
        <v>7.8</v>
      </c>
    </row>
    <row r="3545">
      <c r="A3545" s="21" t="s">
        <v>1778</v>
      </c>
    </row>
    <row r="3546">
      <c r="A3546" s="21" t="s">
        <v>1779</v>
      </c>
    </row>
    <row r="3547">
      <c r="A3547" s="21" t="s">
        <v>1780</v>
      </c>
    </row>
    <row r="3548">
      <c r="A3548" s="21"/>
    </row>
    <row r="3549">
      <c r="A3549" s="21">
        <v>8.8</v>
      </c>
    </row>
    <row r="3550">
      <c r="A3550" s="21" t="s">
        <v>1781</v>
      </c>
    </row>
    <row r="3551">
      <c r="A3551" s="21" t="e">
        <f>+ 1500      Main       1540</f>
        <v>#NAME?</v>
      </c>
    </row>
    <row r="3552">
      <c r="A3552" s="21" t="s">
        <v>1782</v>
      </c>
    </row>
    <row r="3553">
      <c r="A3553" s="21" t="s">
        <v>1783</v>
      </c>
    </row>
    <row r="3554">
      <c r="A3554" s="21" t="s">
        <v>1784</v>
      </c>
    </row>
    <row r="3555">
      <c r="A3555" s="21" t="s">
        <v>1785</v>
      </c>
    </row>
    <row r="3556">
      <c r="A3556" s="21" t="s">
        <v>1786</v>
      </c>
    </row>
    <row r="3557">
      <c r="A3557" s="21" t="s">
        <v>1787</v>
      </c>
    </row>
    <row r="3558">
      <c r="A3558" s="21" t="s">
        <v>1788</v>
      </c>
    </row>
    <row r="3559">
      <c r="A3559" s="21" t="s">
        <v>1789</v>
      </c>
    </row>
    <row r="3560">
      <c r="A3560" s="21"/>
    </row>
    <row r="3561">
      <c r="A3561" s="21">
        <v>9.8</v>
      </c>
    </row>
    <row r="3562">
      <c r="A3562" s="21" t="s">
        <v>1790</v>
      </c>
    </row>
    <row r="3563">
      <c r="A3563" s="21" t="s">
        <v>1791</v>
      </c>
    </row>
    <row r="3564">
      <c r="A3564" s="21" t="s">
        <v>1792</v>
      </c>
    </row>
    <row r="3565">
      <c r="A3565" s="21" t="s">
        <v>1793</v>
      </c>
    </row>
    <row r="3566">
      <c r="A3566" s="21" t="s">
        <v>1794</v>
      </c>
    </row>
    <row r="3567">
      <c r="A3567" s="21"/>
    </row>
    <row r="3568">
      <c r="A3568" s="21">
        <v>10.8</v>
      </c>
    </row>
    <row r="3569">
      <c r="A3569" s="21" t="e">
        <f>+ 2000    Main      2060</f>
        <v>#NAME?</v>
      </c>
    </row>
    <row r="3570">
      <c r="A3570" s="21" t="s">
        <v>1795</v>
      </c>
    </row>
    <row r="3571">
      <c r="A3571" s="21" t="s">
        <v>1796</v>
      </c>
    </row>
    <row r="3572">
      <c r="A3572" s="21" t="s">
        <v>1797</v>
      </c>
    </row>
    <row r="3573">
      <c r="A3573" s="21" t="s">
        <v>1798</v>
      </c>
    </row>
    <row r="3574">
      <c r="A3574" s="21" t="s">
        <v>1799</v>
      </c>
    </row>
    <row r="3575">
      <c r="A3575" s="21" t="s">
        <v>1800</v>
      </c>
    </row>
    <row r="3576">
      <c r="A3576" s="21"/>
    </row>
    <row r="3577">
      <c r="A3577" s="21">
        <v>11.8</v>
      </c>
    </row>
    <row r="3578">
      <c r="A3578" s="21" t="s">
        <v>1801</v>
      </c>
    </row>
    <row r="3579">
      <c r="A3579" s="21" t="s">
        <v>1802</v>
      </c>
    </row>
    <row r="3580">
      <c r="A3580" s="21" t="s">
        <v>1803</v>
      </c>
    </row>
    <row r="3581">
      <c r="A3581" s="21" t="s">
        <v>1804</v>
      </c>
    </row>
    <row r="3582">
      <c r="A3582" s="21" t="s">
        <v>1805</v>
      </c>
    </row>
    <row r="3583">
      <c r="A3583" s="21" t="s">
        <v>1806</v>
      </c>
    </row>
    <row r="3584">
      <c r="A3584" s="21" t="s">
        <v>1807</v>
      </c>
    </row>
    <row r="3585">
      <c r="A3585" s="21"/>
    </row>
    <row r="3586">
      <c r="A3586" s="21">
        <v>12.8</v>
      </c>
    </row>
    <row r="3587">
      <c r="A3587" s="21" t="s">
        <v>1808</v>
      </c>
    </row>
    <row r="3588">
      <c r="A3588" s="21" t="s">
        <v>1809</v>
      </c>
    </row>
    <row r="3589">
      <c r="A3589" s="21" t="s">
        <v>1810</v>
      </c>
    </row>
    <row r="3590">
      <c r="A3590" s="21"/>
    </row>
    <row r="3591">
      <c r="A3591" s="21">
        <v>13.8</v>
      </c>
    </row>
    <row r="3592">
      <c r="A3592" s="21" t="s">
        <v>1811</v>
      </c>
    </row>
    <row r="3593">
      <c r="A3593" s="21" t="s">
        <v>1812</v>
      </c>
    </row>
    <row r="3594">
      <c r="A3594" s="21" t="s">
        <v>1813</v>
      </c>
    </row>
    <row r="3595">
      <c r="A3595" s="21"/>
    </row>
    <row r="3596">
      <c r="A3596" s="21">
        <v>14.8</v>
      </c>
    </row>
    <row r="3597">
      <c r="A3597" s="21" t="s">
        <v>1814</v>
      </c>
    </row>
    <row r="3598">
      <c r="A3598" s="21" t="s">
        <v>1815</v>
      </c>
    </row>
    <row r="3599">
      <c r="A3599" s="21"/>
    </row>
    <row r="3600">
      <c r="A3600" s="21">
        <v>15.8</v>
      </c>
    </row>
    <row r="3601">
      <c r="A3601" s="21" t="s">
        <v>1816</v>
      </c>
    </row>
    <row r="3602">
      <c r="A3602" s="21" t="s">
        <v>1817</v>
      </c>
    </row>
    <row r="3603">
      <c r="A3603" s="21" t="s">
        <v>1818</v>
      </c>
    </row>
    <row r="3604">
      <c r="A3604" s="21" t="s">
        <v>1819</v>
      </c>
    </row>
    <row r="3605">
      <c r="A3605" s="21"/>
    </row>
    <row r="3606">
      <c r="A3606" s="21">
        <v>16.8</v>
      </c>
    </row>
    <row r="3607">
      <c r="A3607" s="21" t="s">
        <v>1820</v>
      </c>
    </row>
    <row r="3608">
      <c r="A3608" s="21"/>
    </row>
    <row r="3609">
      <c r="A3609" s="21">
        <v>17.8</v>
      </c>
    </row>
    <row r="3610">
      <c r="A3610" s="21" t="s">
        <v>1821</v>
      </c>
    </row>
    <row r="3611">
      <c r="A3611" s="21" t="s">
        <v>1822</v>
      </c>
    </row>
    <row r="3612">
      <c r="A3612" s="21" t="s">
        <v>1823</v>
      </c>
    </row>
    <row r="3613">
      <c r="A3613" s="21" t="s">
        <v>1824</v>
      </c>
    </row>
    <row r="3614">
      <c r="A3614" s="21"/>
    </row>
    <row r="3615">
      <c r="A3615" s="21">
        <v>18.8</v>
      </c>
    </row>
    <row r="3616">
      <c r="A3616" s="21" t="s">
        <v>1825</v>
      </c>
    </row>
    <row r="3617">
      <c r="A3617" s="21" t="s">
        <v>1826</v>
      </c>
    </row>
    <row r="3618">
      <c r="A3618" s="21" t="s">
        <v>1827</v>
      </c>
    </row>
    <row r="3619">
      <c r="A3619" s="21"/>
    </row>
    <row r="3620">
      <c r="A3620" s="21">
        <v>21.8</v>
      </c>
    </row>
    <row r="3621">
      <c r="A3621" s="21" t="e">
        <f>+ 21     Main      21</f>
        <v>#NAME?</v>
      </c>
    </row>
    <row r="3622">
      <c r="A3622" s="21" t="s">
        <v>1828</v>
      </c>
    </row>
    <row r="3623">
      <c r="A3623" s="21" t="s">
        <v>1829</v>
      </c>
    </row>
    <row r="3624">
      <c r="A3624" s="21" t="s">
        <v>1830</v>
      </c>
    </row>
    <row r="3625">
      <c r="A3625" s="21" t="s">
        <v>1831</v>
      </c>
    </row>
    <row r="3626">
      <c r="A3626" s="21"/>
    </row>
    <row r="3627">
      <c r="A3627" s="21">
        <v>22.8</v>
      </c>
    </row>
    <row r="3628">
      <c r="A3628" s="21" t="s">
        <v>1832</v>
      </c>
    </row>
    <row r="3629">
      <c r="A3629" s="21" t="s">
        <v>1833</v>
      </c>
    </row>
    <row r="3630">
      <c r="A3630" s="21" t="s">
        <v>1834</v>
      </c>
    </row>
    <row r="3631">
      <c r="A3631" s="21" t="s">
        <v>1835</v>
      </c>
    </row>
    <row r="3632">
      <c r="A3632" s="21" t="s">
        <v>1836</v>
      </c>
    </row>
    <row r="3633">
      <c r="A3633" s="21"/>
    </row>
    <row r="3634">
      <c r="A3634" s="21">
        <v>23.8</v>
      </c>
    </row>
    <row r="3635">
      <c r="A3635" s="21" t="s">
        <v>1837</v>
      </c>
    </row>
    <row r="3636">
      <c r="A3636" s="21"/>
    </row>
    <row r="3637">
      <c r="A3637" s="21">
        <v>24.8</v>
      </c>
    </row>
    <row r="3638">
      <c r="A3638" s="21" t="s">
        <v>1838</v>
      </c>
    </row>
    <row r="3639">
      <c r="A3639" s="21" t="s">
        <v>1839</v>
      </c>
    </row>
    <row r="3640">
      <c r="A3640" s="21" t="s">
        <v>1840</v>
      </c>
    </row>
    <row r="3641">
      <c r="A3641" s="21"/>
    </row>
    <row r="3642">
      <c r="A3642" s="21">
        <v>25.8</v>
      </c>
    </row>
    <row r="3643">
      <c r="A3643" s="21" t="s">
        <v>1841</v>
      </c>
    </row>
    <row r="3644">
      <c r="A3644" s="21"/>
    </row>
    <row r="3645">
      <c r="A3645" s="21">
        <v>26.8</v>
      </c>
    </row>
    <row r="3646">
      <c r="A3646" s="21" t="s">
        <v>1842</v>
      </c>
    </row>
    <row r="3647">
      <c r="A3647" s="21"/>
    </row>
    <row r="3648">
      <c r="A3648" s="21">
        <v>28.8</v>
      </c>
    </row>
    <row r="3649">
      <c r="A3649" s="21" t="s">
        <v>1843</v>
      </c>
    </row>
    <row r="3650">
      <c r="A3650" s="21"/>
    </row>
    <row r="3651">
      <c r="A3651" s="21"/>
    </row>
    <row r="3652">
      <c r="A3652" s="21">
        <v>30.8</v>
      </c>
    </row>
    <row r="3653">
      <c r="A3653" s="21" t="s">
        <v>1844</v>
      </c>
    </row>
    <row r="3654">
      <c r="A3654" s="21"/>
    </row>
    <row r="3655">
      <c r="A3655" s="21">
        <v>31.8</v>
      </c>
    </row>
    <row r="3656">
      <c r="A3656" s="21" t="e">
        <f>+ 200    loan    200</f>
        <v>#NAME?</v>
      </c>
    </row>
    <row r="3657">
      <c r="A3657" s="21" t="s">
        <v>1845</v>
      </c>
    </row>
    <row r="3658">
      <c r="A3658" s="21" t="s">
        <v>1846</v>
      </c>
    </row>
    <row r="3659">
      <c r="A3659" s="21" t="s">
        <v>1847</v>
      </c>
    </row>
    <row r="3660">
      <c r="A3660" s="21" t="s">
        <v>1848</v>
      </c>
    </row>
    <row r="3661">
      <c r="A3661" s="21"/>
    </row>
    <row r="3662">
      <c r="A3662" s="21"/>
    </row>
    <row r="3663">
      <c r="A3663" s="22"/>
    </row>
    <row r="3664">
      <c r="A3664" s="23">
        <v>1.9</v>
      </c>
    </row>
    <row r="3665">
      <c r="A3665" s="23" t="s">
        <v>1849</v>
      </c>
    </row>
    <row r="3666">
      <c r="A3666" s="23" t="s">
        <v>1850</v>
      </c>
    </row>
    <row r="3667">
      <c r="A3667" s="22"/>
    </row>
    <row r="3668">
      <c r="A3668" s="23">
        <v>2.9</v>
      </c>
    </row>
    <row r="3669">
      <c r="A3669" s="24" t="s">
        <v>1851</v>
      </c>
    </row>
    <row r="3670">
      <c r="A3670" s="23" t="s">
        <v>1852</v>
      </c>
    </row>
    <row r="3671">
      <c r="A3671" s="23" t="s">
        <v>1853</v>
      </c>
    </row>
    <row r="3672">
      <c r="A3672" s="23" t="s">
        <v>1854</v>
      </c>
    </row>
    <row r="3673">
      <c r="A3673" s="23" t="s">
        <v>1855</v>
      </c>
    </row>
    <row r="3674">
      <c r="A3674" s="22"/>
    </row>
    <row r="3675">
      <c r="A3675" s="23">
        <v>3.9</v>
      </c>
    </row>
    <row r="3676">
      <c r="A3676" s="23" t="s">
        <v>1856</v>
      </c>
    </row>
    <row r="3677">
      <c r="A3677" s="23" t="s">
        <v>1857</v>
      </c>
    </row>
    <row r="3678">
      <c r="A3678" s="22"/>
    </row>
    <row r="3679">
      <c r="A3679" s="23">
        <v>4.9</v>
      </c>
    </row>
    <row r="3680">
      <c r="A3680" s="23" t="s">
        <v>1858</v>
      </c>
    </row>
    <row r="3681">
      <c r="A3681" s="22"/>
    </row>
    <row r="3682">
      <c r="A3682" s="23">
        <v>8.9</v>
      </c>
    </row>
    <row r="3683">
      <c r="A3683" s="24" t="s">
        <v>1859</v>
      </c>
    </row>
    <row r="3684">
      <c r="A3684" s="23" t="s">
        <v>1860</v>
      </c>
    </row>
    <row r="3685">
      <c r="A3685" s="23" t="s">
        <v>1861</v>
      </c>
    </row>
    <row r="3686">
      <c r="A3686" s="23" t="s">
        <v>1862</v>
      </c>
    </row>
    <row r="3687">
      <c r="A3687" s="23" t="s">
        <v>1863</v>
      </c>
    </row>
    <row r="3688">
      <c r="A3688" s="22"/>
    </row>
    <row r="3689">
      <c r="A3689" s="23">
        <v>9.9</v>
      </c>
    </row>
    <row r="3690">
      <c r="A3690" s="23" t="s">
        <v>1864</v>
      </c>
    </row>
    <row r="3691">
      <c r="A3691" s="23" t="s">
        <v>1865</v>
      </c>
    </row>
    <row r="3692">
      <c r="A3692" s="23" t="s">
        <v>1866</v>
      </c>
    </row>
    <row r="3693">
      <c r="A3693" s="22"/>
    </row>
    <row r="3694">
      <c r="A3694" s="23">
        <v>19.9</v>
      </c>
    </row>
    <row r="3695">
      <c r="A3695" s="24" t="s">
        <v>1867</v>
      </c>
    </row>
    <row r="3696">
      <c r="A3696" s="23" t="s">
        <v>1868</v>
      </c>
    </row>
    <row r="3697">
      <c r="A3697" s="23" t="s">
        <v>1869</v>
      </c>
    </row>
    <row r="3698">
      <c r="A3698" s="23" t="s">
        <v>1870</v>
      </c>
    </row>
    <row r="3699">
      <c r="A3699" s="23" t="s">
        <v>1871</v>
      </c>
    </row>
    <row r="3700">
      <c r="A3700" s="23" t="s">
        <v>1872</v>
      </c>
    </row>
    <row r="3701">
      <c r="A3701" s="23" t="s">
        <v>1873</v>
      </c>
    </row>
    <row r="3702">
      <c r="A3702" s="23" t="s">
        <v>1874</v>
      </c>
    </row>
    <row r="3703">
      <c r="A3703" s="23" t="s">
        <v>1875</v>
      </c>
    </row>
    <row r="3704">
      <c r="A3704" s="22"/>
    </row>
    <row r="3705">
      <c r="A3705" s="23">
        <v>20.9</v>
      </c>
    </row>
    <row r="3706">
      <c r="A3706" s="23" t="s">
        <v>1876</v>
      </c>
    </row>
    <row r="3707">
      <c r="A3707" s="23" t="s">
        <v>1877</v>
      </c>
    </row>
    <row r="3708">
      <c r="A3708" s="23" t="s">
        <v>1878</v>
      </c>
    </row>
    <row r="3709">
      <c r="A3709" s="23" t="s">
        <v>1879</v>
      </c>
    </row>
    <row r="3710">
      <c r="A3710" s="22"/>
    </row>
    <row r="3711">
      <c r="A3711" s="23">
        <v>21.9</v>
      </c>
    </row>
    <row r="3712">
      <c r="A3712" s="23" t="s">
        <v>1880</v>
      </c>
    </row>
    <row r="3713">
      <c r="A3713" s="23" t="s">
        <v>1881</v>
      </c>
    </row>
    <row r="3714">
      <c r="A3714" s="23" t="s">
        <v>1882</v>
      </c>
    </row>
    <row r="3715">
      <c r="A3715" s="23" t="s">
        <v>1883</v>
      </c>
    </row>
    <row r="3716">
      <c r="A3716" s="22"/>
    </row>
    <row r="3717">
      <c r="A3717" s="23">
        <v>22.9</v>
      </c>
    </row>
    <row r="3718">
      <c r="A3718" s="23" t="s">
        <v>1884</v>
      </c>
    </row>
    <row r="3719">
      <c r="A3719" s="23" t="s">
        <v>1885</v>
      </c>
    </row>
    <row r="3720">
      <c r="A3720" s="22"/>
    </row>
    <row r="3721">
      <c r="A3721" s="23">
        <v>24.9</v>
      </c>
    </row>
    <row r="3722">
      <c r="A3722" s="23" t="s">
        <v>1886</v>
      </c>
    </row>
    <row r="3723">
      <c r="A3723" s="23" t="s">
        <v>1887</v>
      </c>
    </row>
    <row r="3724">
      <c r="A3724" s="23" t="s">
        <v>1888</v>
      </c>
    </row>
    <row r="3725">
      <c r="A3725" s="23" t="s">
        <v>1889</v>
      </c>
    </row>
    <row r="3726">
      <c r="A3726" s="22"/>
    </row>
    <row r="3727">
      <c r="A3727" s="23">
        <v>25.9</v>
      </c>
    </row>
    <row r="3728">
      <c r="A3728" s="23" t="s">
        <v>1890</v>
      </c>
    </row>
    <row r="3729">
      <c r="A3729" s="23" t="s">
        <v>1891</v>
      </c>
    </row>
    <row r="3730">
      <c r="A3730" s="24" t="s">
        <v>1892</v>
      </c>
    </row>
    <row r="3731">
      <c r="A3731" s="22"/>
    </row>
    <row r="3732">
      <c r="A3732" s="23">
        <v>26.9</v>
      </c>
    </row>
    <row r="3733">
      <c r="A3733" s="23" t="s">
        <v>1893</v>
      </c>
    </row>
    <row r="3734">
      <c r="A3734" s="23" t="s">
        <v>1894</v>
      </c>
    </row>
    <row r="3735">
      <c r="A3735" s="22"/>
    </row>
    <row r="3736">
      <c r="A3736" s="23">
        <v>27.9</v>
      </c>
    </row>
    <row r="3737">
      <c r="A3737" s="23" t="s">
        <v>1895</v>
      </c>
    </row>
    <row r="3738">
      <c r="A3738" s="23" t="s">
        <v>1896</v>
      </c>
    </row>
    <row r="3739">
      <c r="A3739" s="22"/>
    </row>
    <row r="3740">
      <c r="A3740" s="23">
        <v>28.9</v>
      </c>
    </row>
    <row r="3741">
      <c r="A3741" s="24" t="s">
        <v>1897</v>
      </c>
    </row>
    <row r="3742">
      <c r="A3742" s="23" t="s">
        <v>1898</v>
      </c>
    </row>
    <row r="3743">
      <c r="A3743" s="23" t="s">
        <v>1899</v>
      </c>
    </row>
    <row r="3744">
      <c r="A3744" s="22"/>
    </row>
    <row r="3745">
      <c r="A3745" s="23">
        <v>29.9</v>
      </c>
    </row>
    <row r="3746">
      <c r="A3746" s="23" t="s">
        <v>1900</v>
      </c>
    </row>
    <row r="3747">
      <c r="A3747" s="23" t="s">
        <v>1901</v>
      </c>
    </row>
    <row r="3748">
      <c r="A3748" s="23" t="s">
        <v>1902</v>
      </c>
    </row>
    <row r="3749">
      <c r="A3749" s="23" t="s">
        <v>1903</v>
      </c>
    </row>
    <row r="3750">
      <c r="A3750" s="23" t="s">
        <v>1904</v>
      </c>
    </row>
    <row r="3751">
      <c r="A3751" s="23" t="s">
        <v>1905</v>
      </c>
    </row>
    <row r="3752">
      <c r="A3752" s="23" t="s">
        <v>1906</v>
      </c>
    </row>
    <row r="3753">
      <c r="A3753" s="23" t="s">
        <v>1907</v>
      </c>
    </row>
    <row r="3754">
      <c r="A3754" s="23" t="s">
        <v>1908</v>
      </c>
    </row>
    <row r="3755">
      <c r="A3755" s="22"/>
    </row>
    <row r="3756">
      <c r="A3756" s="23">
        <v>30.9</v>
      </c>
    </row>
    <row r="3757">
      <c r="A3757" s="23" t="s">
        <v>1909</v>
      </c>
    </row>
    <row r="3758">
      <c r="A3758" s="23" t="s">
        <v>1910</v>
      </c>
    </row>
    <row r="3759">
      <c r="A3759" s="23" t="s">
        <v>1911</v>
      </c>
    </row>
    <row r="3760">
      <c r="A3760" s="21"/>
    </row>
    <row r="3761">
      <c r="A3761" s="21"/>
    </row>
    <row r="3762">
      <c r="A3762" s="21"/>
    </row>
    <row r="3763">
      <c r="A3763" s="22"/>
    </row>
    <row r="3764" ht="21">
      <c r="A3764" s="25">
        <v>1.1</v>
      </c>
    </row>
    <row r="3765" ht="21">
      <c r="A3765" s="25" t="s">
        <v>1912</v>
      </c>
    </row>
    <row r="3766" ht="21">
      <c r="A3766" s="25" t="s">
        <v>1913</v>
      </c>
    </row>
    <row r="3767">
      <c r="A3767" s="22"/>
    </row>
    <row r="3768" ht="21">
      <c r="A3768" s="25">
        <v>2.1</v>
      </c>
    </row>
    <row r="3769" ht="21">
      <c r="A3769" s="25" t="s">
        <v>1914</v>
      </c>
    </row>
    <row r="3770" ht="21">
      <c r="A3770" s="25" t="s">
        <v>1915</v>
      </c>
    </row>
    <row r="3771" ht="21">
      <c r="A3771" s="25" t="s">
        <v>1916</v>
      </c>
    </row>
    <row r="3772" ht="21">
      <c r="A3772" s="25" t="s">
        <v>1917</v>
      </c>
    </row>
    <row r="3773">
      <c r="A3773" s="22"/>
    </row>
    <row r="3774" ht="21">
      <c r="A3774" s="25">
        <v>4.1</v>
      </c>
    </row>
    <row r="3775" ht="21">
      <c r="A3775" s="25" t="s">
        <v>1918</v>
      </c>
    </row>
    <row r="3776" ht="21">
      <c r="A3776" s="25" t="s">
        <v>1919</v>
      </c>
    </row>
    <row r="3777">
      <c r="A3777" s="22"/>
    </row>
    <row r="3778" ht="21">
      <c r="A3778" s="25">
        <v>5.1</v>
      </c>
    </row>
    <row r="3779" ht="21">
      <c r="A3779" s="25" t="s">
        <v>1920</v>
      </c>
    </row>
    <row r="3780" ht="21">
      <c r="A3780" s="25" t="s">
        <v>1921</v>
      </c>
    </row>
    <row r="3781">
      <c r="A3781" s="22"/>
    </row>
    <row r="3782" ht="21">
      <c r="A3782" s="25">
        <v>6.1</v>
      </c>
    </row>
    <row r="3783" ht="21">
      <c r="A3783" s="25" t="s">
        <v>1922</v>
      </c>
    </row>
    <row r="3784" ht="21">
      <c r="A3784" s="25" t="s">
        <v>1923</v>
      </c>
    </row>
    <row r="3785" ht="21">
      <c r="A3785" s="25" t="s">
        <v>1924</v>
      </c>
    </row>
    <row r="3786">
      <c r="A3786" s="22"/>
    </row>
    <row r="3787" ht="21">
      <c r="A3787" s="25">
        <v>7.1</v>
      </c>
    </row>
    <row r="3788" ht="21">
      <c r="A3788" s="25" t="s">
        <v>1925</v>
      </c>
    </row>
    <row r="3789" ht="21">
      <c r="A3789" s="25" t="s">
        <v>1926</v>
      </c>
    </row>
    <row r="3790">
      <c r="A3790" s="22"/>
    </row>
    <row r="3791" ht="21">
      <c r="A3791" s="25">
        <v>8.1</v>
      </c>
    </row>
    <row r="3792" ht="21">
      <c r="A3792" s="25" t="s">
        <v>1927</v>
      </c>
    </row>
    <row r="3793">
      <c r="A3793" s="22"/>
    </row>
    <row r="3794" ht="21">
      <c r="A3794" s="25" t="s">
        <v>1928</v>
      </c>
    </row>
    <row r="3795" ht="21">
      <c r="A3795" s="26" t="s">
        <v>1929</v>
      </c>
    </row>
    <row r="3796" ht="21">
      <c r="A3796" s="25" t="s">
        <v>1930</v>
      </c>
    </row>
    <row r="3797" ht="21">
      <c r="A3797" s="25" t="s">
        <v>1931</v>
      </c>
    </row>
    <row r="3798" ht="21">
      <c r="A3798" s="25" t="s">
        <v>1932</v>
      </c>
    </row>
    <row r="3799">
      <c r="A3799" s="22"/>
    </row>
    <row r="3800" ht="21">
      <c r="A3800" s="25">
        <v>10.1</v>
      </c>
    </row>
    <row r="3801" ht="21">
      <c r="A3801" s="25" t="s">
        <v>1933</v>
      </c>
    </row>
    <row r="3802" ht="21">
      <c r="A3802" s="25" t="s">
        <v>1934</v>
      </c>
    </row>
    <row r="3803">
      <c r="A3803" s="22"/>
    </row>
    <row r="3804" ht="21">
      <c r="A3804" s="25">
        <v>11.1</v>
      </c>
    </row>
    <row r="3805" ht="21">
      <c r="A3805" s="25" t="s">
        <v>1935</v>
      </c>
    </row>
    <row r="3806">
      <c r="A3806" s="22"/>
    </row>
    <row r="3807" ht="21">
      <c r="A3807" s="25">
        <v>12.1</v>
      </c>
    </row>
    <row r="3808" ht="21">
      <c r="A3808" s="25" t="s">
        <v>1936</v>
      </c>
    </row>
    <row r="3809">
      <c r="A3809" s="22"/>
    </row>
    <row r="3810" ht="21">
      <c r="A3810" s="25">
        <v>13.1</v>
      </c>
    </row>
    <row r="3811" ht="21">
      <c r="A3811" s="26" t="s">
        <v>1937</v>
      </c>
    </row>
    <row r="3812" ht="21">
      <c r="A3812" s="25" t="s">
        <v>1938</v>
      </c>
    </row>
    <row r="3813" ht="21">
      <c r="A3813" s="26" t="s">
        <v>1939</v>
      </c>
    </row>
    <row r="3814" ht="21">
      <c r="A3814" s="25" t="s">
        <v>1940</v>
      </c>
    </row>
    <row r="3815" ht="21">
      <c r="A3815" s="25" t="s">
        <v>1941</v>
      </c>
    </row>
    <row r="3816" ht="21">
      <c r="A3816" s="25" t="s">
        <v>1942</v>
      </c>
    </row>
    <row r="3817">
      <c r="A3817" s="22"/>
    </row>
    <row r="3818" ht="21">
      <c r="A3818" s="25">
        <v>14.1</v>
      </c>
    </row>
    <row r="3819" ht="21">
      <c r="A3819" s="25" t="s">
        <v>1943</v>
      </c>
    </row>
    <row r="3820" ht="21">
      <c r="A3820" s="25" t="s">
        <v>1944</v>
      </c>
    </row>
    <row r="3821" ht="21">
      <c r="A3821" s="25" t="s">
        <v>1945</v>
      </c>
    </row>
    <row r="3822">
      <c r="A3822" s="22"/>
    </row>
    <row r="3823" ht="21">
      <c r="A3823" s="25">
        <v>15.1</v>
      </c>
    </row>
    <row r="3824" ht="21">
      <c r="A3824" s="25" t="s">
        <v>1946</v>
      </c>
    </row>
    <row r="3825">
      <c r="A3825" s="22"/>
    </row>
    <row r="3826" ht="21">
      <c r="A3826" s="25">
        <v>18.1</v>
      </c>
    </row>
    <row r="3827" ht="21">
      <c r="A3827" s="26" t="s">
        <v>1947</v>
      </c>
    </row>
    <row r="3828" ht="21">
      <c r="A3828" s="25" t="s">
        <v>1948</v>
      </c>
    </row>
    <row r="3829" ht="21">
      <c r="A3829" s="25" t="s">
        <v>1949</v>
      </c>
    </row>
    <row r="3830">
      <c r="A3830" s="22"/>
    </row>
    <row r="3831" ht="21">
      <c r="A3831" s="25">
        <v>19.1</v>
      </c>
    </row>
    <row r="3832" ht="21">
      <c r="A3832" s="25" t="s">
        <v>1950</v>
      </c>
    </row>
    <row r="3833" ht="21">
      <c r="A3833" s="25" t="s">
        <v>1951</v>
      </c>
    </row>
    <row r="3834">
      <c r="A3834" s="22"/>
    </row>
    <row r="3835" ht="21">
      <c r="A3835" s="25">
        <v>20.1</v>
      </c>
    </row>
    <row r="3836" ht="21">
      <c r="A3836" s="25" t="s">
        <v>1952</v>
      </c>
    </row>
    <row r="3837">
      <c r="A3837" s="22"/>
    </row>
    <row r="3838" ht="21">
      <c r="A3838" s="25">
        <v>22.1</v>
      </c>
    </row>
    <row r="3839" ht="21">
      <c r="A3839" s="25" t="s">
        <v>1953</v>
      </c>
    </row>
    <row r="3840">
      <c r="A3840" s="22"/>
    </row>
    <row r="3841" ht="21">
      <c r="A3841" s="25">
        <v>24.1</v>
      </c>
    </row>
    <row r="3842" ht="21">
      <c r="A3842" s="25" t="s">
        <v>1954</v>
      </c>
    </row>
    <row r="3843">
      <c r="A3843" s="22"/>
    </row>
    <row r="3844" ht="21">
      <c r="A3844" s="25">
        <v>25.1</v>
      </c>
    </row>
    <row r="3845" ht="21">
      <c r="A3845" s="25" t="s">
        <v>1955</v>
      </c>
    </row>
    <row r="3846">
      <c r="A3846" s="22"/>
    </row>
    <row r="3847" ht="21">
      <c r="A3847" s="25">
        <v>26.1</v>
      </c>
    </row>
    <row r="3848" ht="21">
      <c r="A3848" s="26" t="s">
        <v>1956</v>
      </c>
    </row>
    <row r="3849" ht="21">
      <c r="A3849" s="25" t="s">
        <v>1957</v>
      </c>
    </row>
    <row r="3850" ht="21">
      <c r="A3850" s="25" t="s">
        <v>1958</v>
      </c>
    </row>
    <row r="3851" ht="21">
      <c r="A3851" s="25" t="s">
        <v>1959</v>
      </c>
    </row>
    <row r="3852" ht="21">
      <c r="A3852" s="25" t="s">
        <v>1960</v>
      </c>
    </row>
    <row r="3853" ht="21">
      <c r="A3853" s="25" t="s">
        <v>1961</v>
      </c>
    </row>
    <row r="3854">
      <c r="A3854" s="22"/>
    </row>
    <row r="3855" ht="21">
      <c r="A3855" s="25">
        <v>27.1</v>
      </c>
    </row>
    <row r="3856" ht="21">
      <c r="A3856" s="25" t="s">
        <v>1962</v>
      </c>
    </row>
    <row r="3857" ht="21">
      <c r="A3857" s="26" t="s">
        <v>1963</v>
      </c>
    </row>
    <row r="3858">
      <c r="A3858" s="22"/>
    </row>
    <row r="3859" ht="21">
      <c r="A3859" s="25">
        <v>28.1</v>
      </c>
    </row>
    <row r="3860" ht="21">
      <c r="A3860" s="25" t="s">
        <v>1964</v>
      </c>
    </row>
    <row r="3861" ht="21">
      <c r="A3861" s="25" t="s">
        <v>1965</v>
      </c>
    </row>
    <row r="3862">
      <c r="A3862" s="22"/>
    </row>
    <row r="3863" ht="21">
      <c r="A3863" s="25">
        <v>29.1</v>
      </c>
    </row>
    <row r="3864" ht="21">
      <c r="A3864" s="25" t="s">
        <v>1966</v>
      </c>
    </row>
    <row r="3865" ht="21">
      <c r="A3865" s="25" t="s">
        <v>1967</v>
      </c>
    </row>
    <row r="3866" ht="21">
      <c r="A3866" s="25" t="s">
        <v>1968</v>
      </c>
    </row>
    <row r="3867" ht="21">
      <c r="A3867" s="25" t="s">
        <v>1969</v>
      </c>
    </row>
    <row r="3868" ht="21">
      <c r="A3868" s="25" t="s">
        <v>1970</v>
      </c>
    </row>
    <row r="3869" ht="21">
      <c r="A3869" s="25" t="s">
        <v>1971</v>
      </c>
    </row>
    <row r="3870" ht="21">
      <c r="A3870" s="25" t="s">
        <v>1972</v>
      </c>
    </row>
    <row r="3871">
      <c r="A3871" s="22"/>
    </row>
    <row r="3872" ht="21">
      <c r="A3872" s="25">
        <v>30.1</v>
      </c>
    </row>
    <row r="3873" ht="21">
      <c r="A3873" s="25" t="s">
        <v>1973</v>
      </c>
    </row>
    <row r="3874" ht="21">
      <c r="A3874" s="25" t="s">
        <v>1974</v>
      </c>
    </row>
    <row r="3875" ht="21">
      <c r="A3875" s="25" t="s">
        <v>1975</v>
      </c>
    </row>
    <row r="3876">
      <c r="A3876" s="22"/>
    </row>
    <row r="3877" ht="21">
      <c r="A3877" s="25">
        <v>31.1</v>
      </c>
    </row>
    <row r="3878" ht="21">
      <c r="A3878" s="25" t="s">
        <v>1976</v>
      </c>
    </row>
    <row r="3879" ht="21">
      <c r="A3879" s="25" t="s">
        <v>1977</v>
      </c>
    </row>
    <row r="3880">
      <c r="A3880" s="22"/>
    </row>
    <row r="3881" ht="21">
      <c r="A3881" s="25">
        <v>1.11</v>
      </c>
    </row>
    <row r="3882" ht="21">
      <c r="A3882" s="25" t="s">
        <v>1978</v>
      </c>
    </row>
    <row r="3883">
      <c r="A3883" s="22"/>
    </row>
    <row r="3884" ht="21">
      <c r="A3884" s="25">
        <v>2.11</v>
      </c>
    </row>
    <row r="3885" ht="21">
      <c r="A3885" s="25" t="s">
        <v>1979</v>
      </c>
    </row>
    <row r="3886" ht="21">
      <c r="A3886" s="25" t="s">
        <v>1980</v>
      </c>
    </row>
    <row r="3887">
      <c r="A3887" s="22"/>
    </row>
    <row r="3888" ht="21">
      <c r="A3888" s="25">
        <v>3.11</v>
      </c>
    </row>
    <row r="3889" ht="21">
      <c r="A3889" s="25" t="s">
        <v>1981</v>
      </c>
    </row>
    <row r="3890" ht="21">
      <c r="A3890" s="25" t="s">
        <v>1982</v>
      </c>
    </row>
    <row r="3891" ht="21">
      <c r="A3891" s="25" t="s">
        <v>1983</v>
      </c>
    </row>
    <row r="3892" ht="21">
      <c r="A3892" s="25" t="s">
        <v>1984</v>
      </c>
    </row>
    <row r="3893">
      <c r="A3893" s="22"/>
    </row>
    <row r="3894" ht="21">
      <c r="A3894" s="25">
        <v>4.11</v>
      </c>
    </row>
    <row r="3895" ht="21">
      <c r="A3895" s="25" t="s">
        <v>1985</v>
      </c>
    </row>
    <row r="3896" ht="21">
      <c r="A3896" s="25" t="s">
        <v>1986</v>
      </c>
    </row>
    <row r="3897" ht="21">
      <c r="A3897" s="25" t="s">
        <v>1987</v>
      </c>
    </row>
    <row r="3898">
      <c r="A3898" s="22"/>
    </row>
    <row r="3899" ht="21">
      <c r="A3899" s="25">
        <v>5.11</v>
      </c>
    </row>
    <row r="3900" ht="21">
      <c r="A3900" s="25" t="s">
        <v>1988</v>
      </c>
    </row>
    <row r="3901">
      <c r="A3901" s="22"/>
    </row>
    <row r="3902" ht="21">
      <c r="A3902" s="25">
        <v>6.11</v>
      </c>
    </row>
    <row r="3903" ht="21">
      <c r="A3903" s="25" t="s">
        <v>1989</v>
      </c>
    </row>
    <row r="3904" ht="21">
      <c r="A3904" s="25" t="s">
        <v>1990</v>
      </c>
    </row>
    <row r="3905">
      <c r="A3905" s="22"/>
    </row>
    <row r="3906" ht="21">
      <c r="A3906" s="25">
        <v>8.11</v>
      </c>
    </row>
    <row r="3907" ht="21">
      <c r="A3907" s="25" t="s">
        <v>1991</v>
      </c>
    </row>
    <row r="3908">
      <c r="A3908" s="22"/>
    </row>
    <row r="3909" ht="21">
      <c r="A3909" s="25">
        <v>9.11</v>
      </c>
    </row>
    <row r="3910" ht="21">
      <c r="A3910" s="25" t="s">
        <v>1992</v>
      </c>
    </row>
    <row r="3911" ht="21">
      <c r="A3911" s="25" t="s">
        <v>1896</v>
      </c>
    </row>
    <row r="3912" ht="21">
      <c r="A3912" s="25" t="s">
        <v>1993</v>
      </c>
    </row>
    <row r="3913">
      <c r="A3913" s="22"/>
    </row>
    <row r="3914" ht="21">
      <c r="A3914" s="25">
        <v>10.11</v>
      </c>
    </row>
    <row r="3915" ht="21">
      <c r="A3915" s="26" t="s">
        <v>1994</v>
      </c>
    </row>
    <row r="3916" ht="21">
      <c r="A3916" s="25" t="s">
        <v>1995</v>
      </c>
    </row>
    <row r="3917" ht="21">
      <c r="A3917" s="25" t="s">
        <v>1996</v>
      </c>
    </row>
    <row r="3918" ht="21">
      <c r="A3918" s="25" t="s">
        <v>1997</v>
      </c>
    </row>
    <row r="3919">
      <c r="A3919" s="22"/>
    </row>
    <row r="3920" ht="21">
      <c r="A3920" s="25">
        <v>11.11</v>
      </c>
    </row>
    <row r="3921" ht="21">
      <c r="A3921" s="25" t="s">
        <v>1998</v>
      </c>
    </row>
    <row r="3922" ht="21">
      <c r="A3922" s="25" t="s">
        <v>1999</v>
      </c>
    </row>
    <row r="3923" ht="21">
      <c r="A3923" s="25" t="s">
        <v>2000</v>
      </c>
    </row>
    <row r="3924">
      <c r="A3924" s="22"/>
    </row>
    <row r="3925" ht="21">
      <c r="A3925" s="25">
        <v>12.11</v>
      </c>
    </row>
    <row r="3926" ht="21">
      <c r="A3926" s="25" t="s">
        <v>2001</v>
      </c>
    </row>
    <row r="3927">
      <c r="A3927" s="22"/>
    </row>
    <row r="3928" ht="21">
      <c r="A3928" s="25">
        <v>13.11</v>
      </c>
    </row>
    <row r="3929" ht="21">
      <c r="A3929" s="25" t="s">
        <v>2002</v>
      </c>
    </row>
    <row r="3930">
      <c r="A3930" s="22"/>
    </row>
    <row r="3931" ht="21">
      <c r="A3931" s="25">
        <v>14.11</v>
      </c>
    </row>
    <row r="3932" ht="21">
      <c r="A3932" s="25" t="s">
        <v>2003</v>
      </c>
    </row>
    <row r="3933">
      <c r="A3933" s="22"/>
    </row>
    <row r="3934" ht="21">
      <c r="A3934" s="25">
        <v>16.11</v>
      </c>
    </row>
    <row r="3935" ht="21">
      <c r="A3935" s="26" t="s">
        <v>2004</v>
      </c>
    </row>
    <row r="3936" ht="21">
      <c r="A3936" s="25" t="s">
        <v>2005</v>
      </c>
    </row>
    <row r="3937" ht="21">
      <c r="A3937" s="25" t="s">
        <v>2006</v>
      </c>
    </row>
    <row r="3938" ht="21">
      <c r="A3938" s="25" t="s">
        <v>2007</v>
      </c>
    </row>
    <row r="3939">
      <c r="A3939" s="22"/>
    </row>
    <row r="3940" ht="21">
      <c r="A3940" s="25">
        <v>18.11</v>
      </c>
    </row>
    <row r="3941" ht="21">
      <c r="A3941" s="25" t="s">
        <v>2008</v>
      </c>
    </row>
    <row r="3942" ht="21">
      <c r="A3942" s="25" t="s">
        <v>2009</v>
      </c>
    </row>
    <row r="3943" ht="21">
      <c r="A3943" s="25" t="s">
        <v>2010</v>
      </c>
    </row>
    <row r="3944">
      <c r="A3944" s="22"/>
    </row>
    <row r="3945" ht="21">
      <c r="A3945" s="25">
        <v>19.11</v>
      </c>
    </row>
    <row r="3946" ht="21">
      <c r="A3946" s="25" t="s">
        <v>2011</v>
      </c>
    </row>
    <row r="3947" ht="21">
      <c r="A3947" s="25" t="s">
        <v>2012</v>
      </c>
    </row>
    <row r="3948">
      <c r="A3948" s="22"/>
    </row>
    <row r="3949" ht="21">
      <c r="A3949" s="25">
        <v>20.11</v>
      </c>
    </row>
    <row r="3950" ht="21">
      <c r="A3950" s="26" t="s">
        <v>2013</v>
      </c>
    </row>
    <row r="3951" ht="21">
      <c r="A3951" s="25" t="s">
        <v>2014</v>
      </c>
    </row>
    <row r="3952" ht="21">
      <c r="A3952" s="25" t="s">
        <v>2015</v>
      </c>
    </row>
    <row r="3953" ht="21">
      <c r="A3953" s="25" t="s">
        <v>2016</v>
      </c>
    </row>
    <row r="3954" ht="21">
      <c r="A3954" s="25" t="s">
        <v>2017</v>
      </c>
    </row>
    <row r="3955" ht="21">
      <c r="A3955" s="25" t="s">
        <v>2018</v>
      </c>
    </row>
    <row r="3956" ht="21">
      <c r="A3956" s="25" t="s">
        <v>2019</v>
      </c>
    </row>
    <row r="3957">
      <c r="A3957" s="22"/>
    </row>
    <row r="3958" ht="21">
      <c r="A3958" s="25">
        <v>21.11</v>
      </c>
    </row>
    <row r="3959" ht="21">
      <c r="A3959" s="25" t="s">
        <v>2020</v>
      </c>
    </row>
    <row r="3960">
      <c r="A3960" s="22"/>
    </row>
    <row r="3961" ht="21">
      <c r="A3961" s="25">
        <v>22.11</v>
      </c>
    </row>
    <row r="3962" ht="21">
      <c r="A3962" s="25" t="s">
        <v>2021</v>
      </c>
    </row>
    <row r="3963" ht="21">
      <c r="A3963" s="25" t="s">
        <v>2022</v>
      </c>
    </row>
    <row r="3964" ht="21">
      <c r="A3964" s="25" t="s">
        <v>2023</v>
      </c>
    </row>
    <row r="3965" ht="21">
      <c r="A3965" s="25" t="s">
        <v>2024</v>
      </c>
    </row>
    <row r="3966">
      <c r="A3966" s="22"/>
    </row>
    <row r="3967" ht="21">
      <c r="A3967" s="25">
        <v>26.11</v>
      </c>
    </row>
    <row r="3968" ht="21">
      <c r="A3968" s="25" t="s">
        <v>2025</v>
      </c>
    </row>
    <row r="3969" ht="21">
      <c r="A3969" s="25" t="s">
        <v>2026</v>
      </c>
    </row>
    <row r="3970" ht="21">
      <c r="A3970" s="25" t="s">
        <v>1993</v>
      </c>
    </row>
    <row r="3971">
      <c r="A3971" s="22"/>
    </row>
    <row r="3972" ht="21">
      <c r="A3972" s="25">
        <v>28.11</v>
      </c>
    </row>
    <row r="3973" ht="21">
      <c r="A3973" s="25" t="s">
        <v>2027</v>
      </c>
    </row>
    <row r="3974">
      <c r="A3974" s="21"/>
    </row>
    <row r="3975" ht="21">
      <c r="A3975" s="27">
        <v>30.11</v>
      </c>
    </row>
    <row r="3976" ht="21">
      <c r="A3976" s="27" t="s">
        <v>2028</v>
      </c>
    </row>
    <row r="3977">
      <c r="A3977" s="14"/>
    </row>
    <row r="3978" ht="21">
      <c r="A3978" s="27">
        <v>2.12</v>
      </c>
    </row>
    <row r="3979" ht="21">
      <c r="A3979" s="28" t="s">
        <v>2029</v>
      </c>
    </row>
    <row r="3980" ht="21">
      <c r="A3980" s="27" t="s">
        <v>2030</v>
      </c>
    </row>
    <row r="3981" ht="21">
      <c r="A3981" s="27" t="s">
        <v>2031</v>
      </c>
    </row>
    <row r="3982" ht="21">
      <c r="A3982" s="27" t="s">
        <v>2032</v>
      </c>
    </row>
    <row r="3983" ht="21">
      <c r="A3983" s="27" t="s">
        <v>2033</v>
      </c>
    </row>
    <row r="3984">
      <c r="A3984" s="14"/>
    </row>
    <row r="3985" ht="21">
      <c r="A3985" s="27" t="s">
        <v>2034</v>
      </c>
    </row>
    <row r="3986" ht="21">
      <c r="A3986" s="27">
        <v>3.12</v>
      </c>
    </row>
    <row r="3987" ht="21">
      <c r="A3987" s="27" t="s">
        <v>2035</v>
      </c>
    </row>
    <row r="3988" ht="21">
      <c r="A3988" s="27" t="s">
        <v>2036</v>
      </c>
    </row>
    <row r="3989">
      <c r="A3989" s="14"/>
    </row>
    <row r="3990" ht="21">
      <c r="A3990" s="27">
        <v>4.12</v>
      </c>
    </row>
    <row r="3991" ht="21">
      <c r="A3991" s="27" t="s">
        <v>2037</v>
      </c>
    </row>
    <row r="3992" ht="21">
      <c r="A3992" s="27" t="s">
        <v>2038</v>
      </c>
    </row>
    <row r="3993" ht="21">
      <c r="A3993" s="27">
        <v>7.12</v>
      </c>
    </row>
    <row r="3994" ht="21">
      <c r="A3994" s="28" t="s">
        <v>2039</v>
      </c>
    </row>
    <row r="3995" ht="21">
      <c r="A3995" s="27" t="s">
        <v>2040</v>
      </c>
    </row>
    <row r="3996" ht="21">
      <c r="A3996" s="27" t="s">
        <v>2041</v>
      </c>
    </row>
    <row r="3997" ht="21">
      <c r="A3997" s="27" t="s">
        <v>2042</v>
      </c>
    </row>
    <row r="3998">
      <c r="A3998" s="14"/>
    </row>
    <row r="3999" ht="21">
      <c r="A3999" s="27">
        <v>8.12</v>
      </c>
    </row>
    <row r="4000" ht="21">
      <c r="A4000" s="27" t="s">
        <v>2043</v>
      </c>
    </row>
    <row r="4001" ht="21">
      <c r="A4001" s="27" t="s">
        <v>2044</v>
      </c>
    </row>
    <row r="4002">
      <c r="A4002" s="14"/>
    </row>
    <row r="4003" ht="21">
      <c r="A4003" s="27" t="s">
        <v>2045</v>
      </c>
    </row>
    <row r="4004" ht="21">
      <c r="A4004" s="27" t="s">
        <v>2046</v>
      </c>
    </row>
    <row r="4005" ht="21">
      <c r="A4005" s="27" t="s">
        <v>2047</v>
      </c>
    </row>
    <row r="4006" ht="21">
      <c r="A4006" s="27" t="s">
        <v>2048</v>
      </c>
    </row>
    <row r="4007" ht="21">
      <c r="A4007" s="27" t="s">
        <v>2049</v>
      </c>
    </row>
    <row r="4008" ht="21">
      <c r="A4008" s="27" t="s">
        <v>2050</v>
      </c>
    </row>
    <row r="4009" ht="21">
      <c r="A4009" s="27" t="s">
        <v>2051</v>
      </c>
    </row>
    <row r="4010" ht="21">
      <c r="A4010" s="27" t="s">
        <v>2052</v>
      </c>
    </row>
    <row r="4011">
      <c r="A4011" s="14"/>
    </row>
    <row r="4012" ht="21">
      <c r="A4012" s="27">
        <v>10.12</v>
      </c>
    </row>
    <row r="4013" ht="21">
      <c r="A4013" s="27" t="s">
        <v>2053</v>
      </c>
    </row>
    <row r="4014">
      <c r="A4014" s="14"/>
    </row>
    <row r="4015" ht="21">
      <c r="A4015" s="27">
        <v>11.12</v>
      </c>
    </row>
    <row r="4016" ht="21">
      <c r="A4016" s="27" t="s">
        <v>2054</v>
      </c>
    </row>
    <row r="4017" ht="21">
      <c r="A4017" s="27" t="s">
        <v>2055</v>
      </c>
    </row>
    <row r="4018" ht="21">
      <c r="A4018" s="27" t="s">
        <v>2056</v>
      </c>
    </row>
    <row r="4019" ht="21">
      <c r="A4019" s="27" t="s">
        <v>2057</v>
      </c>
    </row>
    <row r="4020" ht="21">
      <c r="A4020" s="27" t="s">
        <v>2058</v>
      </c>
    </row>
    <row r="4021" ht="21">
      <c r="A4021" s="27" t="s">
        <v>2059</v>
      </c>
    </row>
    <row r="4022" ht="21">
      <c r="A4022" s="27" t="s">
        <v>2060</v>
      </c>
    </row>
    <row r="4023">
      <c r="A4023" s="14"/>
    </row>
    <row r="4024" ht="21">
      <c r="A4024" s="27">
        <v>12.12</v>
      </c>
    </row>
    <row r="4025" ht="21">
      <c r="A4025" s="27" t="s">
        <v>2061</v>
      </c>
    </row>
    <row r="4026" ht="21">
      <c r="A4026" s="27" t="s">
        <v>2062</v>
      </c>
    </row>
    <row r="4027">
      <c r="A4027" s="14"/>
    </row>
    <row r="4028" ht="21">
      <c r="A4028" s="27">
        <v>13.12</v>
      </c>
    </row>
    <row r="4029" ht="21">
      <c r="A4029" s="27" t="s">
        <v>2063</v>
      </c>
    </row>
    <row r="4030" ht="21">
      <c r="A4030" s="27" t="s">
        <v>2064</v>
      </c>
    </row>
    <row r="4031">
      <c r="A4031" s="14"/>
    </row>
    <row r="4032" ht="21">
      <c r="A4032" s="27">
        <v>14.12</v>
      </c>
    </row>
    <row r="4033" ht="21">
      <c r="A4033" s="27" t="s">
        <v>2065</v>
      </c>
    </row>
    <row r="4034" ht="21">
      <c r="A4034" s="27" t="s">
        <v>2066</v>
      </c>
    </row>
    <row r="4035">
      <c r="A4035" s="14"/>
    </row>
    <row r="4036" ht="21">
      <c r="A4036" s="27">
        <v>15.12</v>
      </c>
    </row>
    <row r="4037" ht="21">
      <c r="A4037" s="27" t="s">
        <v>2067</v>
      </c>
    </row>
    <row r="4038" ht="21">
      <c r="A4038" s="28" t="s">
        <v>2068</v>
      </c>
    </row>
    <row r="4039" ht="21">
      <c r="A4039" s="27" t="s">
        <v>2069</v>
      </c>
    </row>
    <row r="4040" ht="21">
      <c r="A4040" s="27" t="s">
        <v>2070</v>
      </c>
    </row>
    <row r="4041">
      <c r="A4041" s="14"/>
    </row>
    <row r="4042" ht="21">
      <c r="A4042" s="27">
        <v>16.12</v>
      </c>
    </row>
    <row r="4043" ht="21">
      <c r="A4043" s="27" t="s">
        <v>2071</v>
      </c>
    </row>
    <row r="4044" ht="21">
      <c r="A4044" s="27" t="s">
        <v>2072</v>
      </c>
    </row>
    <row r="4045" ht="21">
      <c r="A4045" s="27" t="s">
        <v>2073</v>
      </c>
    </row>
    <row r="4046">
      <c r="A4046" s="14"/>
    </row>
    <row r="4047" ht="21">
      <c r="A4047" s="27">
        <v>17.12</v>
      </c>
    </row>
    <row r="4048" ht="21">
      <c r="A4048" s="27" t="s">
        <v>2074</v>
      </c>
    </row>
    <row r="4049" ht="21">
      <c r="A4049" s="27" t="s">
        <v>2075</v>
      </c>
    </row>
    <row r="4050" ht="21">
      <c r="A4050" s="27" t="s">
        <v>2076</v>
      </c>
    </row>
    <row r="4051" ht="21">
      <c r="A4051" s="27" t="s">
        <v>2077</v>
      </c>
    </row>
    <row r="4052">
      <c r="A4052" s="14"/>
    </row>
    <row r="4053" ht="21">
      <c r="A4053" s="27">
        <v>18.12</v>
      </c>
    </row>
    <row r="4054" ht="21">
      <c r="A4054" s="27" t="s">
        <v>2078</v>
      </c>
    </row>
    <row r="4055">
      <c r="A4055" s="14"/>
    </row>
    <row r="4056" ht="21">
      <c r="A4056" s="27">
        <v>19.12</v>
      </c>
    </row>
    <row r="4057" ht="21">
      <c r="A4057" s="27" t="s">
        <v>2079</v>
      </c>
    </row>
    <row r="4058" ht="21">
      <c r="A4058" s="27" t="s">
        <v>2080</v>
      </c>
    </row>
    <row r="4059">
      <c r="A4059" s="14"/>
    </row>
    <row r="4060" ht="21">
      <c r="A4060" s="27">
        <v>20.12</v>
      </c>
    </row>
    <row r="4061" ht="21">
      <c r="A4061" s="27" t="s">
        <v>2081</v>
      </c>
    </row>
    <row r="4062" ht="21">
      <c r="A4062" s="27" t="s">
        <v>2082</v>
      </c>
    </row>
    <row r="4063" ht="21">
      <c r="A4063" s="27" t="s">
        <v>2083</v>
      </c>
    </row>
    <row r="4064">
      <c r="A4064" s="14"/>
    </row>
    <row r="4065" ht="21">
      <c r="A4065" s="27">
        <v>21.12</v>
      </c>
    </row>
    <row r="4066" ht="21">
      <c r="A4066" s="27" t="s">
        <v>2084</v>
      </c>
    </row>
    <row r="4067" ht="21">
      <c r="A4067" s="27" t="s">
        <v>2085</v>
      </c>
    </row>
    <row r="4068" ht="21">
      <c r="A4068" s="27" t="s">
        <v>2086</v>
      </c>
    </row>
    <row r="4069">
      <c r="A4069" s="14"/>
    </row>
    <row r="4070" ht="21">
      <c r="A4070" s="27">
        <v>22.12</v>
      </c>
    </row>
    <row r="4071" ht="21">
      <c r="A4071" s="27" t="s">
        <v>2087</v>
      </c>
    </row>
    <row r="4072">
      <c r="A4072" s="14"/>
    </row>
    <row r="4073" ht="21">
      <c r="A4073" s="27">
        <v>23.12</v>
      </c>
    </row>
    <row r="4074" ht="21">
      <c r="A4074" s="27" t="s">
        <v>2088</v>
      </c>
    </row>
    <row r="4075">
      <c r="A4075" s="14"/>
    </row>
    <row r="4076" ht="21">
      <c r="A4076" s="27">
        <v>24.12</v>
      </c>
    </row>
    <row r="4077" ht="21">
      <c r="A4077" s="28" t="s">
        <v>2089</v>
      </c>
    </row>
    <row r="4078" ht="21">
      <c r="A4078" s="27" t="s">
        <v>2090</v>
      </c>
    </row>
    <row r="4079" ht="21">
      <c r="A4079" s="27" t="s">
        <v>2091</v>
      </c>
    </row>
    <row r="4080" ht="21">
      <c r="A4080" s="27" t="s">
        <v>2092</v>
      </c>
    </row>
    <row r="4081">
      <c r="A4081" s="14"/>
    </row>
    <row r="4082" ht="21">
      <c r="A4082" s="27">
        <v>25.12</v>
      </c>
    </row>
    <row r="4083" ht="21">
      <c r="A4083" s="27" t="s">
        <v>2093</v>
      </c>
    </row>
    <row r="4084" ht="21">
      <c r="A4084" s="27" t="s">
        <v>2094</v>
      </c>
    </row>
    <row r="4085">
      <c r="A4085" s="14"/>
    </row>
    <row r="4086" ht="21">
      <c r="A4086" s="27">
        <v>26.12</v>
      </c>
    </row>
    <row r="4087" ht="21">
      <c r="A4087" s="28" t="s">
        <v>2095</v>
      </c>
    </row>
    <row r="4088" ht="21">
      <c r="A4088" s="27" t="s">
        <v>2096</v>
      </c>
    </row>
    <row r="4089" ht="21">
      <c r="A4089" s="27" t="s">
        <v>2097</v>
      </c>
    </row>
    <row r="4090">
      <c r="A4090" s="14"/>
    </row>
    <row r="4091" ht="21">
      <c r="A4091" s="27">
        <v>27.12</v>
      </c>
    </row>
    <row r="4092" ht="21">
      <c r="A4092" s="27" t="s">
        <v>2098</v>
      </c>
    </row>
    <row r="4093" ht="21">
      <c r="A4093" s="27" t="s">
        <v>2099</v>
      </c>
    </row>
    <row r="4094" ht="21">
      <c r="A4094" s="27" t="s">
        <v>2100</v>
      </c>
    </row>
    <row r="4095">
      <c r="A4095" s="14"/>
    </row>
    <row r="4096" ht="21">
      <c r="A4096" s="27">
        <v>28.12</v>
      </c>
    </row>
    <row r="4097" ht="21">
      <c r="A4097" s="27" t="s">
        <v>2101</v>
      </c>
    </row>
    <row r="4098" ht="21">
      <c r="A4098" s="27" t="s">
        <v>2102</v>
      </c>
    </row>
    <row r="4099">
      <c r="A4099" s="14"/>
    </row>
    <row r="4100" ht="21">
      <c r="A4100" s="27">
        <v>29.12</v>
      </c>
    </row>
    <row r="4101" ht="21">
      <c r="A4101" s="27" t="s">
        <v>2103</v>
      </c>
    </row>
    <row r="4102" ht="21">
      <c r="A4102" s="28" t="s">
        <v>2104</v>
      </c>
    </row>
    <row r="4103" ht="21">
      <c r="A4103" s="27" t="s">
        <v>2105</v>
      </c>
    </row>
    <row r="4104" ht="21">
      <c r="A4104" s="27" t="s">
        <v>2106</v>
      </c>
    </row>
    <row r="4105" ht="21">
      <c r="A4105" s="27" t="s">
        <v>2107</v>
      </c>
    </row>
    <row r="4106">
      <c r="A4106" s="14"/>
    </row>
    <row r="4107" ht="21">
      <c r="A4107" s="27">
        <v>30.12</v>
      </c>
    </row>
    <row r="4108" ht="21">
      <c r="A4108" s="27" t="s">
        <v>2108</v>
      </c>
    </row>
    <row r="4109" ht="21">
      <c r="A4109" s="27" t="s">
        <v>2109</v>
      </c>
    </row>
    <row r="4110" ht="21">
      <c r="A4110" s="27" t="s">
        <v>2110</v>
      </c>
    </row>
    <row r="4111" ht="21">
      <c r="A4111" s="27" t="s">
        <v>2111</v>
      </c>
    </row>
    <row r="4112">
      <c r="A4112" s="14"/>
    </row>
    <row r="4113" ht="21">
      <c r="A4113" s="27">
        <v>31.12</v>
      </c>
    </row>
    <row r="4114" ht="21">
      <c r="A4114" s="27" t="s">
        <v>2112</v>
      </c>
    </row>
    <row r="4115">
      <c r="A4115" s="21"/>
    </row>
    <row r="4116">
      <c r="A4116" s="21"/>
    </row>
    <row r="4117">
      <c r="A4117" s="21"/>
    </row>
    <row r="4118" ht="21">
      <c r="A4118" s="29" t="s">
        <v>2113</v>
      </c>
    </row>
    <row r="4119" ht="21">
      <c r="A4119" s="27" t="s">
        <v>2114</v>
      </c>
    </row>
    <row r="4120" ht="21">
      <c r="A4120" s="27" t="s">
        <v>2115</v>
      </c>
    </row>
    <row r="4121" ht="21">
      <c r="A4121" s="27" t="s">
        <v>2116</v>
      </c>
    </row>
    <row r="4122">
      <c r="A4122" s="14"/>
    </row>
    <row r="4123" ht="21">
      <c r="A4123" s="27">
        <v>2.1</v>
      </c>
    </row>
    <row r="4124" ht="21">
      <c r="A4124" s="27" t="s">
        <v>2117</v>
      </c>
    </row>
    <row r="4125" ht="21">
      <c r="A4125" s="27" t="s">
        <v>2118</v>
      </c>
    </row>
    <row r="4126" ht="21">
      <c r="A4126" s="27" t="s">
        <v>2119</v>
      </c>
    </row>
    <row r="4127">
      <c r="A4127" s="14"/>
    </row>
    <row r="4128" ht="21">
      <c r="A4128" s="27">
        <v>3.1</v>
      </c>
    </row>
    <row r="4129" ht="21">
      <c r="A4129" s="27" t="s">
        <v>2120</v>
      </c>
    </row>
    <row r="4130">
      <c r="A4130" s="14"/>
    </row>
    <row r="4131" ht="21">
      <c r="A4131" s="27" t="s">
        <v>2121</v>
      </c>
    </row>
    <row r="4132" ht="21">
      <c r="A4132" s="27" t="s">
        <v>2122</v>
      </c>
    </row>
    <row r="4133" ht="21">
      <c r="A4133" s="27" t="s">
        <v>2123</v>
      </c>
    </row>
    <row r="4134">
      <c r="A4134" s="14"/>
    </row>
    <row r="4135" ht="21">
      <c r="A4135" s="27">
        <v>5.1</v>
      </c>
    </row>
    <row r="4136" ht="21">
      <c r="A4136" s="27" t="s">
        <v>2124</v>
      </c>
    </row>
    <row r="4137" ht="21">
      <c r="A4137" s="27" t="s">
        <v>2125</v>
      </c>
    </row>
    <row r="4138">
      <c r="A4138" s="14"/>
    </row>
    <row r="4139" ht="21">
      <c r="A4139" s="27">
        <v>6.1</v>
      </c>
    </row>
    <row r="4140" ht="21">
      <c r="A4140" s="27" t="s">
        <v>2126</v>
      </c>
    </row>
    <row r="4141">
      <c r="A4141" s="14"/>
    </row>
    <row r="4142" ht="21">
      <c r="A4142" s="27">
        <v>8.1</v>
      </c>
    </row>
    <row r="4143" ht="21">
      <c r="A4143" s="28" t="s">
        <v>2127</v>
      </c>
    </row>
    <row r="4144" ht="21">
      <c r="A4144" s="27" t="s">
        <v>2128</v>
      </c>
    </row>
    <row r="4145" ht="21">
      <c r="A4145" s="27" t="s">
        <v>2129</v>
      </c>
    </row>
    <row r="4146">
      <c r="A4146" s="14"/>
    </row>
    <row r="4147" ht="21">
      <c r="A4147" s="27">
        <v>9.1</v>
      </c>
    </row>
    <row r="4148" ht="21">
      <c r="A4148" s="27" t="s">
        <v>2130</v>
      </c>
    </row>
    <row r="4149" ht="21">
      <c r="A4149" s="27" t="s">
        <v>2131</v>
      </c>
    </row>
    <row r="4150">
      <c r="A4150" s="14"/>
    </row>
    <row r="4151" ht="21">
      <c r="A4151" s="27">
        <v>10.1</v>
      </c>
    </row>
    <row r="4152" ht="21">
      <c r="A4152" s="27" t="s">
        <v>2132</v>
      </c>
    </row>
    <row r="4153" ht="21">
      <c r="A4153" s="27" t="s">
        <v>2133</v>
      </c>
    </row>
    <row r="4154" ht="21">
      <c r="A4154" s="27" t="s">
        <v>2134</v>
      </c>
    </row>
    <row r="4155">
      <c r="A4155" s="14"/>
    </row>
    <row r="4156" ht="21">
      <c r="A4156" s="27">
        <v>11.1</v>
      </c>
    </row>
    <row r="4157" ht="21">
      <c r="A4157" s="27" t="s">
        <v>2135</v>
      </c>
    </row>
    <row r="4158" ht="21">
      <c r="A4158" s="27" t="s">
        <v>2136</v>
      </c>
    </row>
    <row r="4159">
      <c r="A4159" s="14"/>
    </row>
    <row r="4160" ht="21">
      <c r="A4160" s="27">
        <v>12.1</v>
      </c>
    </row>
    <row r="4161" ht="21">
      <c r="A4161" s="27" t="s">
        <v>2137</v>
      </c>
    </row>
    <row r="4162">
      <c r="A4162" s="14"/>
    </row>
    <row r="4163" ht="21">
      <c r="A4163" s="27">
        <v>13.1</v>
      </c>
    </row>
    <row r="4164" ht="21">
      <c r="A4164" s="27" t="s">
        <v>2138</v>
      </c>
    </row>
    <row r="4165" ht="21">
      <c r="A4165" s="27" t="s">
        <v>2139</v>
      </c>
    </row>
    <row r="4166" ht="21">
      <c r="A4166" s="27" t="s">
        <v>2026</v>
      </c>
    </row>
    <row r="4167">
      <c r="A4167" s="14"/>
    </row>
    <row r="4168" ht="21">
      <c r="A4168" s="27">
        <v>15.1</v>
      </c>
    </row>
    <row r="4169" ht="21">
      <c r="A4169" s="28" t="s">
        <v>2140</v>
      </c>
    </row>
    <row r="4170" ht="21">
      <c r="A4170" s="27" t="s">
        <v>2141</v>
      </c>
    </row>
    <row r="4171" ht="21">
      <c r="A4171" s="27" t="s">
        <v>2142</v>
      </c>
    </row>
    <row r="4172" ht="21">
      <c r="A4172" s="27" t="s">
        <v>2143</v>
      </c>
    </row>
    <row r="4173" ht="21">
      <c r="A4173" s="27" t="s">
        <v>2144</v>
      </c>
    </row>
    <row r="4174" ht="21">
      <c r="A4174" s="27" t="s">
        <v>2145</v>
      </c>
    </row>
    <row r="4175">
      <c r="A4175" s="14"/>
    </row>
    <row r="4176" ht="21">
      <c r="A4176" s="27">
        <v>16.1</v>
      </c>
    </row>
    <row r="4177" ht="21">
      <c r="A4177" s="27" t="s">
        <v>2146</v>
      </c>
    </row>
    <row r="4178" ht="21">
      <c r="A4178" s="27" t="s">
        <v>2147</v>
      </c>
    </row>
    <row r="4179" ht="21">
      <c r="A4179" s="27" t="s">
        <v>2148</v>
      </c>
    </row>
    <row r="4180" ht="21">
      <c r="A4180" s="27" t="s">
        <v>2149</v>
      </c>
    </row>
    <row r="4181">
      <c r="A4181" s="14"/>
    </row>
    <row r="4182" ht="21">
      <c r="A4182" s="27">
        <v>17.1</v>
      </c>
    </row>
    <row r="4183" ht="21">
      <c r="A4183" s="27" t="s">
        <v>2150</v>
      </c>
    </row>
    <row r="4184">
      <c r="A4184" s="14"/>
    </row>
    <row r="4185" ht="21">
      <c r="A4185" s="27">
        <v>18.1</v>
      </c>
    </row>
    <row r="4186" ht="21">
      <c r="A4186" s="27" t="s">
        <v>2151</v>
      </c>
    </row>
    <row r="4187" ht="21">
      <c r="A4187" s="27" t="s">
        <v>2152</v>
      </c>
    </row>
    <row r="4188">
      <c r="A4188" s="14"/>
    </row>
    <row r="4189" ht="21">
      <c r="A4189" s="27">
        <v>19.1</v>
      </c>
    </row>
    <row r="4190" ht="21">
      <c r="A4190" s="27" t="s">
        <v>2153</v>
      </c>
    </row>
    <row r="4191" ht="21">
      <c r="A4191" s="27" t="s">
        <v>2154</v>
      </c>
    </row>
    <row r="4192">
      <c r="A4192" s="14"/>
    </row>
    <row r="4193" ht="21">
      <c r="A4193" s="27">
        <v>21.1</v>
      </c>
    </row>
    <row r="4194" ht="21">
      <c r="A4194" s="27" t="s">
        <v>2155</v>
      </c>
    </row>
    <row r="4195" ht="21">
      <c r="A4195" s="27" t="s">
        <v>2156</v>
      </c>
    </row>
    <row r="4196" ht="21">
      <c r="A4196" s="27" t="s">
        <v>2157</v>
      </c>
    </row>
    <row r="4197">
      <c r="A4197" s="14"/>
    </row>
    <row r="4198" ht="21">
      <c r="A4198" s="27">
        <v>22.1</v>
      </c>
    </row>
    <row r="4199" ht="21">
      <c r="A4199" s="27" t="s">
        <v>2158</v>
      </c>
    </row>
    <row r="4200">
      <c r="A4200" s="14"/>
    </row>
    <row r="4201" ht="21">
      <c r="A4201" s="27">
        <v>24.1</v>
      </c>
    </row>
    <row r="4202" ht="21">
      <c r="A4202" s="28" t="s">
        <v>2159</v>
      </c>
    </row>
    <row r="4203" ht="21">
      <c r="A4203" s="27" t="s">
        <v>2160</v>
      </c>
    </row>
    <row r="4204" ht="21">
      <c r="A4204" s="27" t="s">
        <v>2161</v>
      </c>
    </row>
    <row r="4205" ht="21">
      <c r="A4205" s="27" t="s">
        <v>2162</v>
      </c>
    </row>
    <row r="4206" ht="21">
      <c r="A4206" s="27" t="s">
        <v>2163</v>
      </c>
    </row>
    <row r="4207" ht="21">
      <c r="A4207" s="27" t="s">
        <v>2164</v>
      </c>
    </row>
    <row r="4208">
      <c r="A4208" s="14"/>
    </row>
    <row r="4209" ht="21">
      <c r="A4209" s="27">
        <v>26.1</v>
      </c>
    </row>
    <row r="4210" ht="21">
      <c r="A4210" s="27" t="s">
        <v>2165</v>
      </c>
    </row>
    <row r="4211">
      <c r="A4211" s="14"/>
    </row>
    <row r="4212" ht="21">
      <c r="A4212" s="27">
        <v>30.1</v>
      </c>
    </row>
    <row r="4213" ht="21">
      <c r="A4213" s="28" t="s">
        <v>2166</v>
      </c>
    </row>
    <row r="4214" ht="21">
      <c r="A4214" s="27" t="s">
        <v>2167</v>
      </c>
    </row>
    <row r="4215" ht="21">
      <c r="A4215" s="27" t="s">
        <v>2168</v>
      </c>
    </row>
    <row r="4216" ht="21">
      <c r="A4216" s="27" t="s">
        <v>2169</v>
      </c>
    </row>
    <row r="4217" ht="21">
      <c r="A4217" s="27" t="s">
        <v>2170</v>
      </c>
    </row>
    <row r="4218" ht="21">
      <c r="A4218" s="27" t="s">
        <v>2171</v>
      </c>
    </row>
    <row r="4219">
      <c r="A4219" s="14"/>
    </row>
    <row r="4220" ht="21">
      <c r="A4220" s="27">
        <v>31.1</v>
      </c>
    </row>
    <row r="4221" ht="21">
      <c r="A4221" s="27" t="s">
        <v>2172</v>
      </c>
    </row>
    <row r="4222" ht="21">
      <c r="A4222" s="27" t="s">
        <v>2173</v>
      </c>
    </row>
    <row r="4223" ht="21">
      <c r="A4223" s="27" t="s">
        <v>2174</v>
      </c>
    </row>
    <row r="4224" ht="21">
      <c r="A4224" s="27" t="s">
        <v>2175</v>
      </c>
    </row>
    <row r="4225" ht="21">
      <c r="A4225" s="27" t="s">
        <v>2176</v>
      </c>
    </row>
    <row r="4226">
      <c r="A4226" s="14"/>
    </row>
    <row r="4227" ht="21">
      <c r="A4227" s="27">
        <v>1.2</v>
      </c>
    </row>
    <row r="4228" ht="21">
      <c r="A4228" s="27" t="s">
        <v>2177</v>
      </c>
    </row>
    <row r="4229" ht="21">
      <c r="A4229" s="27" t="s">
        <v>2178</v>
      </c>
    </row>
    <row r="4230" ht="21">
      <c r="A4230" s="27" t="s">
        <v>2179</v>
      </c>
    </row>
    <row r="4231" ht="21">
      <c r="A4231" s="27" t="s">
        <v>2180</v>
      </c>
    </row>
    <row r="4232">
      <c r="A4232" s="14"/>
    </row>
    <row r="4233" ht="21">
      <c r="A4233" s="27">
        <v>2.2</v>
      </c>
    </row>
    <row r="4234" ht="21">
      <c r="A4234" s="27" t="s">
        <v>2181</v>
      </c>
    </row>
    <row r="4235" ht="21">
      <c r="A4235" s="27" t="s">
        <v>2182</v>
      </c>
    </row>
    <row r="4236">
      <c r="A4236" s="14"/>
    </row>
    <row r="4237" ht="21">
      <c r="A4237" s="27">
        <v>3.2</v>
      </c>
    </row>
    <row r="4238" ht="21">
      <c r="A4238" s="27" t="s">
        <v>2183</v>
      </c>
    </row>
    <row r="4239" ht="21">
      <c r="A4239" s="27" t="s">
        <v>2184</v>
      </c>
    </row>
    <row r="4240">
      <c r="A4240" s="14"/>
    </row>
    <row r="4241" ht="21">
      <c r="A4241" s="27">
        <v>4.2</v>
      </c>
    </row>
    <row r="4242" ht="21">
      <c r="A4242" s="27" t="s">
        <v>2185</v>
      </c>
    </row>
    <row r="4243" ht="21">
      <c r="A4243" s="27" t="s">
        <v>2186</v>
      </c>
    </row>
    <row r="4244" ht="21">
      <c r="A4244" s="27" t="s">
        <v>2187</v>
      </c>
    </row>
    <row r="4245" ht="21">
      <c r="A4245" s="27" t="s">
        <v>2188</v>
      </c>
    </row>
    <row r="4246">
      <c r="A4246" s="14"/>
    </row>
    <row r="4247" ht="21">
      <c r="A4247" s="27">
        <v>5.2</v>
      </c>
    </row>
    <row r="4248" ht="21">
      <c r="A4248" s="27" t="s">
        <v>2189</v>
      </c>
    </row>
    <row r="4249" ht="21">
      <c r="A4249" s="27" t="s">
        <v>2190</v>
      </c>
    </row>
    <row r="4250" ht="21">
      <c r="A4250" s="27" t="s">
        <v>2191</v>
      </c>
    </row>
    <row r="4251">
      <c r="A4251" s="14"/>
    </row>
    <row r="4252" ht="21">
      <c r="A4252" s="27">
        <v>6.2</v>
      </c>
    </row>
    <row r="4253" ht="21">
      <c r="A4253" s="27" t="s">
        <v>2192</v>
      </c>
    </row>
    <row r="4254" ht="21">
      <c r="A4254" s="27" t="s">
        <v>2193</v>
      </c>
    </row>
    <row r="4255" ht="21">
      <c r="A4255" s="27" t="s">
        <v>2194</v>
      </c>
    </row>
    <row r="4256">
      <c r="A4256" s="14"/>
    </row>
    <row r="4257" ht="21">
      <c r="A4257" s="27">
        <v>7.2</v>
      </c>
    </row>
    <row r="4258" ht="21">
      <c r="A4258" s="27" t="s">
        <v>2195</v>
      </c>
    </row>
    <row r="4259" ht="21">
      <c r="A4259" s="27" t="s">
        <v>2196</v>
      </c>
    </row>
    <row r="4260" ht="21">
      <c r="A4260" s="27" t="s">
        <v>2197</v>
      </c>
    </row>
    <row r="4261" ht="21">
      <c r="A4261" s="27" t="s">
        <v>2198</v>
      </c>
    </row>
    <row r="4262">
      <c r="A4262" s="14"/>
    </row>
    <row r="4263" ht="21">
      <c r="A4263" s="27">
        <v>8.2</v>
      </c>
    </row>
    <row r="4264" ht="21">
      <c r="A4264" s="27" t="s">
        <v>2199</v>
      </c>
    </row>
    <row r="4265" ht="21">
      <c r="A4265" s="27" t="s">
        <v>2200</v>
      </c>
    </row>
    <row r="4266" ht="21">
      <c r="A4266" s="28" t="s">
        <v>2201</v>
      </c>
    </row>
    <row r="4267" ht="21">
      <c r="A4267" s="27" t="s">
        <v>2202</v>
      </c>
    </row>
    <row r="4268" ht="21">
      <c r="A4268" s="27" t="s">
        <v>2203</v>
      </c>
    </row>
    <row r="4269">
      <c r="A4269" s="14"/>
    </row>
    <row r="4270" ht="21">
      <c r="A4270" s="27">
        <v>9.2</v>
      </c>
    </row>
    <row r="4271" ht="21">
      <c r="A4271" s="27" t="s">
        <v>2204</v>
      </c>
    </row>
    <row r="4272" ht="21">
      <c r="A4272" s="27" t="s">
        <v>2205</v>
      </c>
    </row>
    <row r="4273" ht="21">
      <c r="A4273" s="27" t="s">
        <v>2206</v>
      </c>
    </row>
    <row r="4274" ht="21">
      <c r="A4274" s="27" t="s">
        <v>2207</v>
      </c>
    </row>
    <row r="4275" ht="21">
      <c r="A4275" s="27" t="s">
        <v>2208</v>
      </c>
    </row>
    <row r="4276" ht="21">
      <c r="A4276" s="27" t="s">
        <v>2209</v>
      </c>
    </row>
    <row r="4277" ht="21">
      <c r="A4277" s="27" t="s">
        <v>2210</v>
      </c>
    </row>
    <row r="4278" ht="21">
      <c r="A4278" s="27" t="s">
        <v>2211</v>
      </c>
    </row>
    <row r="4279">
      <c r="A4279" s="14"/>
    </row>
    <row r="4280" ht="21">
      <c r="A4280" s="27">
        <v>10.2</v>
      </c>
    </row>
    <row r="4281" ht="21">
      <c r="A4281" s="27" t="s">
        <v>2212</v>
      </c>
    </row>
    <row r="4282">
      <c r="A4282" s="14"/>
    </row>
    <row r="4283" ht="21">
      <c r="A4283" s="27">
        <v>13.3</v>
      </c>
    </row>
    <row r="4284" ht="21">
      <c r="A4284" s="27" t="s">
        <v>2213</v>
      </c>
    </row>
    <row r="4285">
      <c r="A4285" s="14"/>
    </row>
    <row r="4286" ht="21">
      <c r="A4286" s="27">
        <v>14.3</v>
      </c>
    </row>
    <row r="4287" ht="21">
      <c r="A4287" s="27" t="s">
        <v>2214</v>
      </c>
    </row>
    <row r="4288" ht="21">
      <c r="A4288" s="27" t="s">
        <v>2215</v>
      </c>
    </row>
    <row r="4289">
      <c r="A4289" s="14"/>
    </row>
    <row r="4290" ht="21">
      <c r="A4290" s="27">
        <v>16.3</v>
      </c>
    </row>
    <row r="4291" ht="21">
      <c r="A4291" s="27" t="s">
        <v>2216</v>
      </c>
    </row>
    <row r="4292" ht="21">
      <c r="A4292" s="27" t="s">
        <v>2217</v>
      </c>
    </row>
    <row r="4293" ht="21">
      <c r="A4293" s="27" t="s">
        <v>2218</v>
      </c>
    </row>
    <row r="4294" ht="21">
      <c r="A4294" s="27" t="s">
        <v>2219</v>
      </c>
    </row>
    <row r="4295">
      <c r="A4295" s="14"/>
    </row>
    <row r="4296" ht="21">
      <c r="A4296" s="27">
        <v>17.3</v>
      </c>
    </row>
    <row r="4297" ht="21">
      <c r="A4297" s="27" t="s">
        <v>2220</v>
      </c>
    </row>
    <row r="4298" ht="21">
      <c r="A4298" s="27" t="s">
        <v>2221</v>
      </c>
    </row>
    <row r="4299" ht="21">
      <c r="A4299" s="27" t="s">
        <v>2222</v>
      </c>
    </row>
    <row r="4300">
      <c r="A4300" s="14"/>
    </row>
    <row r="4301" ht="21">
      <c r="A4301" s="27">
        <v>18.2</v>
      </c>
    </row>
    <row r="4302" ht="21">
      <c r="A4302" s="27" t="s">
        <v>2223</v>
      </c>
    </row>
    <row r="4303">
      <c r="A4303" s="14"/>
    </row>
    <row r="4304" ht="21">
      <c r="A4304" s="27">
        <v>19.2</v>
      </c>
    </row>
    <row r="4305" ht="21">
      <c r="A4305" s="27" t="s">
        <v>2224</v>
      </c>
    </row>
    <row r="4306" ht="21">
      <c r="A4306" s="27" t="s">
        <v>2225</v>
      </c>
    </row>
    <row r="4307" ht="21">
      <c r="A4307" s="27" t="s">
        <v>2226</v>
      </c>
    </row>
    <row r="4308" ht="21">
      <c r="A4308" s="27" t="s">
        <v>2227</v>
      </c>
    </row>
    <row r="4309" ht="21">
      <c r="A4309" s="27" t="s">
        <v>2228</v>
      </c>
    </row>
    <row r="4310" ht="21">
      <c r="A4310" s="27" t="s">
        <v>2229</v>
      </c>
    </row>
    <row r="4311">
      <c r="A4311" s="14"/>
    </row>
    <row r="4312" ht="21">
      <c r="A4312" s="27">
        <v>20.2</v>
      </c>
    </row>
    <row r="4313" ht="21">
      <c r="A4313" s="28" t="s">
        <v>2230</v>
      </c>
    </row>
    <row r="4314" ht="21">
      <c r="A4314" s="27" t="s">
        <v>2231</v>
      </c>
    </row>
    <row r="4315" ht="21">
      <c r="A4315" s="27" t="s">
        <v>2232</v>
      </c>
    </row>
    <row r="4316">
      <c r="A4316" s="14"/>
    </row>
    <row r="4317" ht="21">
      <c r="A4317" s="27">
        <v>21.2</v>
      </c>
    </row>
    <row r="4318" ht="21">
      <c r="A4318" s="27" t="s">
        <v>2233</v>
      </c>
    </row>
    <row r="4319" ht="21">
      <c r="A4319" s="27" t="s">
        <v>2234</v>
      </c>
    </row>
    <row r="4320" ht="21">
      <c r="A4320" s="27" t="s">
        <v>2235</v>
      </c>
    </row>
    <row r="4321">
      <c r="A4321" s="14"/>
    </row>
    <row r="4322" ht="21">
      <c r="A4322" s="27">
        <v>22.2</v>
      </c>
    </row>
    <row r="4323" ht="21">
      <c r="A4323" s="27" t="s">
        <v>2236</v>
      </c>
    </row>
    <row r="4324" ht="21">
      <c r="A4324" s="27" t="s">
        <v>2237</v>
      </c>
    </row>
    <row r="4325">
      <c r="A4325" s="14"/>
    </row>
    <row r="4326" ht="21">
      <c r="A4326" s="27">
        <v>23.2</v>
      </c>
    </row>
    <row r="4327" ht="21">
      <c r="A4327" s="27" t="s">
        <v>2238</v>
      </c>
    </row>
    <row r="4328" ht="21">
      <c r="A4328" s="27" t="s">
        <v>2239</v>
      </c>
    </row>
    <row r="4329">
      <c r="A4329" s="14"/>
    </row>
    <row r="4330" ht="21">
      <c r="A4330" s="27">
        <v>24.2</v>
      </c>
    </row>
    <row r="4331" ht="21">
      <c r="A4331" s="27" t="s">
        <v>2240</v>
      </c>
    </row>
    <row r="4332">
      <c r="A4332" s="14"/>
    </row>
    <row r="4333" ht="21">
      <c r="A4333" s="27">
        <v>4.3</v>
      </c>
    </row>
    <row r="4334" ht="21">
      <c r="A4334" s="28" t="s">
        <v>2241</v>
      </c>
    </row>
    <row r="4335" ht="21">
      <c r="A4335" s="27" t="s">
        <v>2242</v>
      </c>
    </row>
    <row r="4336" ht="21">
      <c r="A4336" s="27" t="s">
        <v>2243</v>
      </c>
    </row>
    <row r="4337">
      <c r="A4337" s="14"/>
    </row>
    <row r="4338" ht="21">
      <c r="A4338" s="27">
        <v>5.3</v>
      </c>
    </row>
    <row r="4339" ht="21">
      <c r="A4339" s="27" t="s">
        <v>2244</v>
      </c>
    </row>
    <row r="4340" ht="21">
      <c r="A4340" s="27" t="s">
        <v>2245</v>
      </c>
    </row>
    <row r="4341" ht="21">
      <c r="A4341" s="27" t="s">
        <v>2246</v>
      </c>
    </row>
    <row r="4342">
      <c r="A4342" s="14"/>
    </row>
    <row r="4343" ht="21">
      <c r="A4343" s="27">
        <v>6.3</v>
      </c>
    </row>
    <row r="4344" ht="21">
      <c r="A4344" s="27" t="s">
        <v>2247</v>
      </c>
    </row>
    <row r="4345" ht="21">
      <c r="A4345" s="27" t="s">
        <v>2248</v>
      </c>
    </row>
    <row r="4346" ht="21">
      <c r="A4346" s="27" t="s">
        <v>2249</v>
      </c>
    </row>
    <row r="4347">
      <c r="A4347" s="14"/>
    </row>
    <row r="4348" ht="21">
      <c r="A4348" s="27">
        <v>7.3</v>
      </c>
    </row>
    <row r="4349" ht="21">
      <c r="A4349" s="27" t="s">
        <v>2250</v>
      </c>
    </row>
    <row r="4350">
      <c r="A4350" s="14"/>
    </row>
    <row r="4351" ht="21">
      <c r="A4351" s="27">
        <v>8.3</v>
      </c>
    </row>
    <row r="4352" ht="21">
      <c r="A4352" s="27" t="s">
        <v>2251</v>
      </c>
    </row>
    <row r="4353">
      <c r="A4353" s="14"/>
    </row>
    <row r="4354">
      <c r="A4354" s="21"/>
    </row>
    <row r="4355">
      <c r="A4355" s="14"/>
    </row>
    <row r="4356">
      <c r="A4356" s="14"/>
    </row>
    <row r="4357" ht="21">
      <c r="A4357" s="27">
        <v>6.4</v>
      </c>
    </row>
    <row r="4358" ht="21">
      <c r="A4358" s="28" t="s">
        <v>2252</v>
      </c>
    </row>
    <row r="4359" ht="21">
      <c r="A4359" s="27" t="s">
        <v>2253</v>
      </c>
    </row>
    <row r="4360" ht="21">
      <c r="A4360" s="27" t="s">
        <v>2254</v>
      </c>
    </row>
    <row r="4361" ht="21">
      <c r="A4361" s="27" t="s">
        <v>2255</v>
      </c>
    </row>
    <row r="4362" ht="21">
      <c r="A4362" s="27" t="s">
        <v>2256</v>
      </c>
    </row>
    <row r="4363" ht="21">
      <c r="A4363" s="27" t="s">
        <v>2257</v>
      </c>
    </row>
    <row r="4364">
      <c r="A4364" s="14"/>
    </row>
    <row r="4365" ht="21">
      <c r="A4365" s="27">
        <v>7.4</v>
      </c>
    </row>
    <row r="4366" ht="21">
      <c r="A4366" s="28" t="s">
        <v>2258</v>
      </c>
    </row>
    <row r="4367" ht="21">
      <c r="A4367" s="27" t="s">
        <v>2259</v>
      </c>
    </row>
    <row r="4368">
      <c r="A4368" s="14"/>
    </row>
    <row r="4369" ht="21">
      <c r="A4369" s="27" t="s">
        <v>2260</v>
      </c>
    </row>
    <row r="4370" ht="21">
      <c r="A4370" s="27" t="s">
        <v>2261</v>
      </c>
    </row>
    <row r="4371">
      <c r="A4371" s="14"/>
    </row>
    <row r="4372" ht="21">
      <c r="A4372" s="27">
        <v>9.4</v>
      </c>
    </row>
    <row r="4373" ht="21">
      <c r="A4373" s="27" t="s">
        <v>2262</v>
      </c>
    </row>
    <row r="4374" ht="21">
      <c r="A4374" s="27" t="s">
        <v>2263</v>
      </c>
    </row>
    <row r="4375" ht="21">
      <c r="A4375" s="27" t="s">
        <v>2264</v>
      </c>
    </row>
    <row r="4376">
      <c r="A4376" s="14"/>
    </row>
    <row r="4377" ht="21">
      <c r="A4377" s="27">
        <v>10.4</v>
      </c>
    </row>
    <row r="4378" ht="21">
      <c r="A4378" s="27" t="s">
        <v>2265</v>
      </c>
    </row>
    <row r="4379" ht="21">
      <c r="A4379" s="27" t="s">
        <v>2266</v>
      </c>
    </row>
    <row r="4380" ht="21">
      <c r="A4380" s="27" t="s">
        <v>2267</v>
      </c>
    </row>
    <row r="4381" ht="21">
      <c r="A4381" s="28" t="s">
        <v>2268</v>
      </c>
    </row>
    <row r="4382" ht="21">
      <c r="A4382" s="27" t="s">
        <v>2269</v>
      </c>
    </row>
    <row r="4383" ht="21">
      <c r="A4383" s="27" t="s">
        <v>2270</v>
      </c>
    </row>
    <row r="4384" ht="21">
      <c r="A4384" s="27" t="s">
        <v>2271</v>
      </c>
    </row>
    <row r="4385">
      <c r="A4385" s="14"/>
    </row>
    <row r="4386" ht="21">
      <c r="A4386" s="27">
        <v>11.4</v>
      </c>
    </row>
    <row r="4387" ht="21">
      <c r="A4387" s="27" t="s">
        <v>2272</v>
      </c>
    </row>
    <row r="4388" ht="21">
      <c r="A4388" s="27" t="s">
        <v>2273</v>
      </c>
    </row>
    <row r="4389">
      <c r="A4389" s="14"/>
    </row>
    <row r="4390" ht="21">
      <c r="A4390" s="27">
        <v>12.4</v>
      </c>
    </row>
    <row r="4391" ht="21">
      <c r="A4391" s="27" t="s">
        <v>2274</v>
      </c>
    </row>
    <row r="4392" ht="21">
      <c r="A4392" s="27" t="s">
        <v>2275</v>
      </c>
    </row>
    <row r="4393">
      <c r="A4393" s="14"/>
    </row>
    <row r="4394" ht="21">
      <c r="A4394" s="27">
        <v>14.4</v>
      </c>
    </row>
    <row r="4395" ht="21">
      <c r="A4395" s="27" t="s">
        <v>2276</v>
      </c>
    </row>
    <row r="4396" ht="21">
      <c r="A4396" s="27" t="s">
        <v>2277</v>
      </c>
    </row>
    <row r="4397" ht="21">
      <c r="A4397" s="27" t="s">
        <v>2278</v>
      </c>
    </row>
    <row r="4398" ht="21">
      <c r="A4398" s="28" t="s">
        <v>2279</v>
      </c>
    </row>
    <row r="4399" ht="21">
      <c r="A4399" s="27" t="s">
        <v>2280</v>
      </c>
    </row>
    <row r="4400">
      <c r="A4400" s="14"/>
    </row>
    <row r="4401" ht="21">
      <c r="A4401" s="27">
        <v>15.4</v>
      </c>
    </row>
    <row r="4402" ht="21">
      <c r="A4402" s="28" t="s">
        <v>2281</v>
      </c>
    </row>
    <row r="4403" ht="21">
      <c r="A4403" s="27" t="s">
        <v>2282</v>
      </c>
    </row>
    <row r="4404" ht="21">
      <c r="A4404" s="27" t="s">
        <v>2283</v>
      </c>
    </row>
    <row r="4405" ht="21">
      <c r="A4405" s="27" t="s">
        <v>2284</v>
      </c>
    </row>
    <row r="4406">
      <c r="A4406" s="14"/>
    </row>
    <row r="4407" ht="21">
      <c r="A4407" s="27">
        <v>16.4</v>
      </c>
    </row>
    <row r="4408" ht="21">
      <c r="A4408" s="27" t="s">
        <v>2285</v>
      </c>
    </row>
    <row r="4409" ht="21">
      <c r="A4409" s="27" t="s">
        <v>2286</v>
      </c>
    </row>
    <row r="4410" ht="21">
      <c r="A4410" s="27" t="s">
        <v>2287</v>
      </c>
    </row>
    <row r="4411" ht="21">
      <c r="A4411" s="27" t="s">
        <v>2288</v>
      </c>
    </row>
    <row r="4412">
      <c r="A4412" s="14"/>
    </row>
    <row r="4413" ht="21">
      <c r="A4413" s="27">
        <v>17.4</v>
      </c>
    </row>
    <row r="4414" ht="21">
      <c r="A4414" s="27" t="s">
        <v>2289</v>
      </c>
    </row>
    <row r="4415">
      <c r="A4415" s="14"/>
    </row>
    <row r="4416" ht="21">
      <c r="A4416" s="27">
        <v>18.4</v>
      </c>
    </row>
    <row r="4417" ht="21">
      <c r="A4417" s="27" t="s">
        <v>2290</v>
      </c>
    </row>
    <row r="4418" ht="21">
      <c r="A4418" s="27" t="s">
        <v>2291</v>
      </c>
    </row>
    <row r="4419">
      <c r="A4419" s="14"/>
    </row>
    <row r="4420" ht="21">
      <c r="A4420" s="27">
        <v>19.4</v>
      </c>
    </row>
    <row r="4421" ht="21">
      <c r="A4421" s="27" t="s">
        <v>2292</v>
      </c>
    </row>
    <row r="4422" ht="21">
      <c r="A4422" s="27" t="s">
        <v>2293</v>
      </c>
    </row>
    <row r="4423">
      <c r="A4423" s="14"/>
    </row>
    <row r="4424" ht="21">
      <c r="A4424" s="27">
        <v>20.4</v>
      </c>
    </row>
    <row r="4425" ht="21">
      <c r="A4425" s="27" t="s">
        <v>2294</v>
      </c>
    </row>
    <row r="4426" ht="21">
      <c r="A4426" s="27" t="s">
        <v>2295</v>
      </c>
    </row>
    <row r="4427" ht="21">
      <c r="A4427" s="27" t="s">
        <v>2296</v>
      </c>
    </row>
    <row r="4428">
      <c r="A4428" s="14"/>
    </row>
    <row r="4429" ht="21">
      <c r="A4429" s="27">
        <v>21.4</v>
      </c>
    </row>
    <row r="4430" ht="21">
      <c r="A4430" s="27" t="s">
        <v>2297</v>
      </c>
    </row>
    <row r="4431">
      <c r="A4431" s="14"/>
    </row>
    <row r="4432" ht="21">
      <c r="A4432" s="27">
        <v>22.4</v>
      </c>
    </row>
    <row r="4433" ht="21">
      <c r="A4433" s="27" t="s">
        <v>2298</v>
      </c>
    </row>
    <row r="4434" ht="21">
      <c r="A4434" s="27" t="s">
        <v>2299</v>
      </c>
    </row>
    <row r="4435">
      <c r="A4435" s="14"/>
    </row>
    <row r="4436" ht="21">
      <c r="A4436" s="27">
        <v>23.4</v>
      </c>
    </row>
    <row r="4437" ht="21">
      <c r="A4437" s="27" t="s">
        <v>2300</v>
      </c>
    </row>
    <row r="4438" ht="21">
      <c r="A4438" s="27" t="s">
        <v>2301</v>
      </c>
    </row>
    <row r="4439" ht="21">
      <c r="A4439" s="27" t="s">
        <v>2302</v>
      </c>
    </row>
    <row r="4440" ht="21">
      <c r="A4440" s="27" t="s">
        <v>2303</v>
      </c>
    </row>
    <row r="4441">
      <c r="A4441" s="14"/>
    </row>
    <row r="4442" ht="21">
      <c r="A4442" s="27">
        <v>24.4</v>
      </c>
    </row>
    <row r="4443" ht="21">
      <c r="A4443" s="27" t="s">
        <v>2304</v>
      </c>
    </row>
    <row r="4444" ht="21">
      <c r="A4444" s="27" t="s">
        <v>2305</v>
      </c>
    </row>
    <row r="4445" ht="21">
      <c r="A4445" s="27" t="s">
        <v>2301</v>
      </c>
    </row>
    <row r="4446">
      <c r="A4446" s="14"/>
    </row>
    <row r="4447" ht="21">
      <c r="A4447" s="27">
        <v>25.4</v>
      </c>
    </row>
    <row r="4448" ht="21">
      <c r="A4448" s="27" t="s">
        <v>2306</v>
      </c>
    </row>
    <row r="4449" ht="21">
      <c r="A4449" s="27" t="s">
        <v>2307</v>
      </c>
    </row>
    <row r="4450" ht="21">
      <c r="A4450" s="27" t="s">
        <v>2308</v>
      </c>
    </row>
    <row r="4451">
      <c r="A4451" s="14"/>
    </row>
    <row r="4452" ht="21">
      <c r="A4452" s="27">
        <v>26.4</v>
      </c>
    </row>
    <row r="4453" ht="21">
      <c r="A4453" s="27" t="s">
        <v>2309</v>
      </c>
    </row>
    <row r="4454" ht="21">
      <c r="A4454" s="27" t="s">
        <v>2310</v>
      </c>
    </row>
    <row r="4455" ht="21">
      <c r="A4455" s="27" t="s">
        <v>2311</v>
      </c>
    </row>
    <row r="4456" ht="21">
      <c r="A4456" s="27" t="s">
        <v>2312</v>
      </c>
    </row>
    <row r="4457">
      <c r="A4457" s="14"/>
    </row>
    <row r="4458" ht="21">
      <c r="A4458" s="27">
        <v>27.4</v>
      </c>
    </row>
    <row r="4459" ht="21">
      <c r="A4459" s="27" t="s">
        <v>2313</v>
      </c>
    </row>
    <row r="4460" ht="21">
      <c r="A4460" s="27" t="s">
        <v>2314</v>
      </c>
    </row>
    <row r="4461" ht="21">
      <c r="A4461" s="27" t="s">
        <v>2315</v>
      </c>
    </row>
    <row r="4462" ht="21">
      <c r="A4462" s="27" t="s">
        <v>2316</v>
      </c>
    </row>
    <row r="4463">
      <c r="A4463" s="14"/>
    </row>
    <row r="4464" ht="21">
      <c r="A4464" s="27">
        <v>28.4</v>
      </c>
    </row>
    <row r="4465" ht="21">
      <c r="A4465" s="27" t="s">
        <v>2317</v>
      </c>
    </row>
    <row r="4466">
      <c r="A4466" s="14"/>
    </row>
    <row r="4467" ht="21">
      <c r="A4467" s="27">
        <v>29.4</v>
      </c>
    </row>
    <row r="4468" ht="21">
      <c r="A4468" s="27" t="s">
        <v>2318</v>
      </c>
    </row>
    <row r="4469">
      <c r="A4469" s="14"/>
    </row>
    <row r="4470" ht="21">
      <c r="A4470" s="27">
        <v>30.4</v>
      </c>
    </row>
    <row r="4471" ht="21">
      <c r="A4471" s="27" t="s">
        <v>2319</v>
      </c>
    </row>
    <row r="4472">
      <c r="A4472" s="14"/>
    </row>
    <row r="4473" ht="21">
      <c r="A4473" s="27">
        <v>1.5</v>
      </c>
    </row>
    <row r="4474">
      <c r="A4474" s="14"/>
    </row>
  </sheetData>
  <pageMargins left="0.7" right="0.7" top="0.75" bottom="0.75" header="0.3" footer="0.3"/>
</worksheet>
</file>